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Table1!$7:$7</definedName>
    <definedName name="_xlnm.Print_Area" localSheetId="0">Table1!$A$1:$F$61</definedName>
  </definedNames>
  <calcPr calcId="145621"/>
</workbook>
</file>

<file path=xl/calcChain.xml><?xml version="1.0" encoding="utf-8"?>
<calcChain xmlns="http://schemas.openxmlformats.org/spreadsheetml/2006/main">
  <c r="F29" i="1" l="1"/>
  <c r="E29" i="1"/>
  <c r="D29" i="1"/>
  <c r="F22" i="1"/>
  <c r="E22" i="1"/>
  <c r="D22" i="1"/>
  <c r="E58" i="1" l="1"/>
  <c r="F58" i="1"/>
  <c r="D58" i="1"/>
  <c r="E55" i="1"/>
  <c r="F55" i="1"/>
  <c r="D55" i="1"/>
  <c r="E50" i="1"/>
  <c r="F50" i="1"/>
  <c r="D50" i="1"/>
  <c r="E44" i="1"/>
  <c r="F44" i="1"/>
  <c r="D44" i="1"/>
  <c r="E40" i="1"/>
  <c r="F40" i="1"/>
  <c r="D40" i="1"/>
  <c r="D32" i="1"/>
  <c r="E32" i="1"/>
  <c r="F32" i="1"/>
  <c r="E26" i="1"/>
  <c r="E61" i="1" s="1"/>
  <c r="F26" i="1"/>
  <c r="F61" i="1" s="1"/>
  <c r="D26" i="1"/>
  <c r="E21" i="1"/>
  <c r="F21" i="1"/>
  <c r="D21" i="1"/>
  <c r="D61" i="1" s="1"/>
  <c r="E18" i="1"/>
  <c r="F18" i="1"/>
  <c r="D18" i="1"/>
  <c r="E8" i="1"/>
  <c r="F8" i="1"/>
  <c r="D8" i="1"/>
</calcChain>
</file>

<file path=xl/sharedStrings.xml><?xml version="1.0" encoding="utf-8"?>
<sst xmlns="http://schemas.openxmlformats.org/spreadsheetml/2006/main" count="220" uniqueCount="74">
  <si>
    <t/>
  </si>
  <si>
    <t>ПРИЛОЖЕНИЕ № 4</t>
  </si>
  <si>
    <t>Распределение бюджетных ассигнований по разделам и подразделам
классификации расходов бюджетов на 2019 год и на плановый период 2020 и 2021 годов</t>
  </si>
  <si>
    <t>Наименование</t>
  </si>
  <si>
    <t>Рз</t>
  </si>
  <si>
    <t>ПР</t>
  </si>
  <si>
    <t>Сумма, тыс. руб.</t>
  </si>
  <si>
    <t>2019 год</t>
  </si>
  <si>
    <t>2020 год</t>
  </si>
  <si>
    <t>2021 год</t>
  </si>
  <si>
    <t>1</t>
  </si>
  <si>
    <t>2</t>
  </si>
  <si>
    <t>3</t>
  </si>
  <si>
    <t>4</t>
  </si>
  <si>
    <t>5</t>
  </si>
  <si>
    <t>6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</si>
  <si>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</si>
  <si>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</si>
  <si>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</si>
  <si>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</si>
  <si>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</si>
  <si>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</si>
  <si>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</si>
  <si>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</si>
  <si>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</si>
  <si>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</si>
  <si>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</si>
  <si>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</si>
  <si>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</si>
  <si>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</si>
  <si>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</si>
  <si>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</si>
  <si>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</si>
  <si>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</si>
  <si>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</si>
  <si>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</si>
  <si>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</si>
  <si>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</si>
  <si>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</si>
  <si>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</si>
  <si>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</si>
  <si>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</si>
  <si>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</si>
  <si>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</si>
  <si>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</si>
  <si>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</si>
  <si>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</si>
  <si>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</si>
  <si>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</si>
  <si>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</si>
  <si>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</si>
  <si>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</si>
  <si>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</si>
  <si>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</si>
  <si>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</si>
  <si>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</si>
  <si>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</si>
  <si>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</si>
  <si>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</si>
  <si>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</si>
  <si>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</si>
  <si>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</si>
  <si>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</si>
  <si>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</si>
  <si>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</si>
  <si>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</si>
  <si>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</si>
  <si>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</si>
  <si>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</si>
  <si>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</si>
  <si>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</si>
  <si>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</si>
  <si>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</t>
  </si>
  <si>
    <t>к решению Архангельской
городской Думы
от                    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</si>
</sst>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"/>
  </numFmts>
  <fonts count="7" x14ac:knownFonts="1">
    <font>
      <sz val="10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sz val="12"/>
      <color rgb="FF000000"/>
      <name val="Times New Roman"/>
    </font>
    <font>
      <sz val="9"/>
      <color rgb="FF000000"/>
      <name val="Times New Roman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164" fontId="0" fillId="0" borderId="0">
      <alignment vertical="top" wrapText="1"/>
    </xf>
  </cellStyleXfs>
  <cellXfs count="36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1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righ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right" wrapText="1"/>
    </xf>
    <xf numFmtId="165" fontId="5" fillId="0" borderId="2" xfId="0" applyNumberFormat="1" applyFont="1" applyFill="1" applyBorder="1" applyAlignment="1">
      <alignment horizontal="right" wrapText="1"/>
    </xf>
    <xf numFmtId="165" fontId="6" fillId="0" borderId="3" xfId="0" applyNumberFormat="1" applyFont="1" applyFill="1" applyBorder="1" applyAlignment="1">
      <alignment horizontal="right" wrapText="1"/>
    </xf>
    <xf numFmtId="0" fontId="6" fillId="0" borderId="3" xfId="0" applyNumberFormat="1" applyFont="1" applyFill="1" applyBorder="1" applyAlignment="1">
      <alignment vertical="top" wrapText="1"/>
    </xf>
    <xf numFmtId="165" fontId="5" fillId="0" borderId="3" xfId="0" applyNumberFormat="1" applyFont="1" applyFill="1" applyBorder="1" applyAlignment="1">
      <alignment horizontal="right" wrapText="1"/>
    </xf>
    <xf numFmtId="0" fontId="6" fillId="0" borderId="4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left" vertical="top" wrapText="1"/>
    </xf>
    <xf numFmtId="0" fontId="5" fillId="0" borderId="6" xfId="0" applyNumberFormat="1" applyFont="1" applyFill="1" applyBorder="1" applyAlignment="1">
      <alignment horizontal="center" wrapText="1"/>
    </xf>
    <xf numFmtId="0" fontId="6" fillId="0" borderId="7" xfId="0" applyNumberFormat="1" applyFont="1" applyFill="1" applyBorder="1" applyAlignment="1">
      <alignment vertical="top" wrapText="1"/>
    </xf>
    <xf numFmtId="0" fontId="6" fillId="0" borderId="8" xfId="0" applyNumberFormat="1" applyFont="1" applyFill="1" applyBorder="1" applyAlignment="1">
      <alignment horizontal="left" vertical="top" wrapText="1"/>
    </xf>
    <xf numFmtId="0" fontId="6" fillId="0" borderId="9" xfId="0" applyNumberFormat="1" applyFont="1" applyFill="1" applyBorder="1" applyAlignment="1">
      <alignment horizontal="center" wrapText="1"/>
    </xf>
    <xf numFmtId="0" fontId="6" fillId="0" borderId="10" xfId="0" applyNumberFormat="1" applyFont="1" applyFill="1" applyBorder="1" applyAlignment="1">
      <alignment horizontal="center" wrapText="1"/>
    </xf>
    <xf numFmtId="0" fontId="6" fillId="0" borderId="8" xfId="0" applyNumberFormat="1" applyFont="1" applyFill="1" applyBorder="1" applyAlignment="1">
      <alignment vertical="top" wrapText="1"/>
    </xf>
    <xf numFmtId="0" fontId="6" fillId="0" borderId="9" xfId="0" applyNumberFormat="1" applyFont="1" applyFill="1" applyBorder="1" applyAlignment="1">
      <alignment vertical="top" wrapText="1"/>
    </xf>
    <xf numFmtId="0" fontId="6" fillId="0" borderId="10" xfId="0" applyNumberFormat="1" applyFont="1" applyFill="1" applyBorder="1" applyAlignment="1">
      <alignment vertical="top" wrapText="1"/>
    </xf>
    <xf numFmtId="0" fontId="5" fillId="0" borderId="8" xfId="0" applyNumberFormat="1" applyFont="1" applyFill="1" applyBorder="1" applyAlignment="1">
      <alignment horizontal="left" vertical="top" wrapText="1"/>
    </xf>
    <xf numFmtId="0" fontId="5" fillId="0" borderId="9" xfId="0" applyNumberFormat="1" applyFont="1" applyFill="1" applyBorder="1" applyAlignment="1">
      <alignment horizontal="center" wrapText="1"/>
    </xf>
    <xf numFmtId="0" fontId="6" fillId="0" borderId="11" xfId="0" applyNumberFormat="1" applyFont="1" applyFill="1" applyBorder="1" applyAlignment="1">
      <alignment vertical="top" wrapText="1"/>
    </xf>
    <xf numFmtId="0" fontId="6" fillId="0" borderId="12" xfId="0" applyNumberFormat="1" applyFont="1" applyFill="1" applyBorder="1" applyAlignment="1">
      <alignment vertical="top" wrapText="1"/>
    </xf>
    <xf numFmtId="0" fontId="6" fillId="0" borderId="13" xfId="0" applyNumberFormat="1" applyFont="1" applyFill="1" applyBorder="1" applyAlignment="1">
      <alignment vertical="top" wrapText="1"/>
    </xf>
    <xf numFmtId="0" fontId="5" fillId="0" borderId="0" xfId="0" applyNumberFormat="1" applyFont="1" applyFill="1" applyAlignment="1">
      <alignment horizontal="left" vertical="top" wrapText="1"/>
    </xf>
    <xf numFmtId="0" fontId="6" fillId="0" borderId="0" xfId="0" applyNumberFormat="1" applyFont="1" applyFill="1" applyAlignment="1">
      <alignment horizontal="left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view="pageBreakPreview" topLeftCell="A29" zoomScaleNormal="100" zoomScaleSheetLayoutView="100" workbookViewId="0">
      <selection activeCell="I28" sqref="I28"/>
    </sheetView>
  </sheetViews>
  <sheetFormatPr defaultRowHeight="12.75" x14ac:dyDescent="0.2"/>
  <cols>
    <col min="1" max="1" width="70.33203125" customWidth="1"/>
    <col min="2" max="2" width="5.33203125" customWidth="1"/>
    <col min="3" max="3" width="4.83203125" customWidth="1"/>
    <col min="4" max="5" width="14.5" customWidth="1"/>
    <col min="6" max="6" width="14.6640625" customWidth="1"/>
  </cols>
  <sheetData>
    <row r="1" spans="1:6" hidden="1" x14ac:dyDescent="0.2">
      <c r="A1" t="s">
        <v>0</v>
      </c>
    </row>
    <row r="2" spans="1:6" ht="21.75" customHeight="1" x14ac:dyDescent="0.2">
      <c r="A2" s="1" t="s">
        <v>0</v>
      </c>
      <c r="B2" s="1" t="s">
        <v>0</v>
      </c>
      <c r="C2" s="2" t="s">
        <v>0</v>
      </c>
      <c r="D2" s="3" t="s">
        <v>0</v>
      </c>
      <c r="E2" s="31" t="s">
        <v>1</v>
      </c>
      <c r="F2" s="31"/>
    </row>
    <row r="3" spans="1:6" ht="74.25" customHeight="1" x14ac:dyDescent="0.2">
      <c r="A3" s="4" t="s">
        <v>0</v>
      </c>
      <c r="B3" s="4" t="s">
        <v>0</v>
      </c>
      <c r="C3" s="5" t="s">
        <v>0</v>
      </c>
      <c r="D3" s="6" t="s">
        <v>0</v>
      </c>
      <c r="E3" s="32" t="s">
        <v>73</v>
      </c>
      <c r="F3" s="32"/>
    </row>
    <row r="4" spans="1:6" ht="42.75" customHeight="1" x14ac:dyDescent="0.2">
      <c r="A4" s="33" t="s">
        <v>2</v>
      </c>
      <c r="B4" s="33"/>
      <c r="C4" s="33"/>
      <c r="D4" s="33"/>
      <c r="E4" s="33"/>
      <c r="F4" s="33"/>
    </row>
    <row r="5" spans="1:6" ht="14.25" customHeight="1" x14ac:dyDescent="0.2">
      <c r="A5" s="34" t="s">
        <v>3</v>
      </c>
      <c r="B5" s="34" t="s">
        <v>4</v>
      </c>
      <c r="C5" s="34" t="s">
        <v>5</v>
      </c>
      <c r="D5" s="34" t="s">
        <v>6</v>
      </c>
      <c r="E5" s="34"/>
      <c r="F5" s="34"/>
    </row>
    <row r="6" spans="1:6" ht="14.25" customHeight="1" x14ac:dyDescent="0.2">
      <c r="A6" s="35" t="s">
        <v>0</v>
      </c>
      <c r="B6" s="35" t="s">
        <v>0</v>
      </c>
      <c r="C6" s="35" t="s">
        <v>0</v>
      </c>
      <c r="D6" s="7" t="s">
        <v>7</v>
      </c>
      <c r="E6" s="7" t="s">
        <v>8</v>
      </c>
      <c r="F6" s="7" t="s">
        <v>9</v>
      </c>
    </row>
    <row r="7" spans="1:6" ht="11.25" customHeight="1" x14ac:dyDescent="0.2">
      <c r="A7" s="8" t="s">
        <v>10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</row>
    <row r="8" spans="1:6" ht="15.75" customHeight="1" x14ac:dyDescent="0.25">
      <c r="A8" s="17" t="s">
        <v>16</v>
      </c>
      <c r="B8" s="18" t="s">
        <v>17</v>
      </c>
      <c r="C8" s="19" t="s">
        <v>0</v>
      </c>
      <c r="D8" s="12">
        <f>D9+D10+D11+D12+D13+D14+D15+D16</f>
        <v>1023874.2000000001</v>
      </c>
      <c r="E8" s="12">
        <f t="shared" ref="E8:F8" si="0">E9+E10+E11+E12+E13+E14+E15+E16</f>
        <v>983684.8</v>
      </c>
      <c r="F8" s="12">
        <f t="shared" si="0"/>
        <v>922956.5</v>
      </c>
    </row>
    <row r="9" spans="1:6" ht="33.75" customHeight="1" x14ac:dyDescent="0.25">
      <c r="A9" s="20" t="s">
        <v>18</v>
      </c>
      <c r="B9" s="21" t="s">
        <v>17</v>
      </c>
      <c r="C9" s="22" t="s">
        <v>19</v>
      </c>
      <c r="D9" s="13">
        <v>3383.4</v>
      </c>
      <c r="E9" s="13">
        <v>3383.4</v>
      </c>
      <c r="F9" s="13">
        <v>3383.4</v>
      </c>
    </row>
    <row r="10" spans="1:6" ht="48.75" customHeight="1" x14ac:dyDescent="0.25">
      <c r="A10" s="20" t="s">
        <v>20</v>
      </c>
      <c r="B10" s="21" t="s">
        <v>17</v>
      </c>
      <c r="C10" s="22" t="s">
        <v>21</v>
      </c>
      <c r="D10" s="13">
        <v>38946.1</v>
      </c>
      <c r="E10" s="13">
        <v>41500.1</v>
      </c>
      <c r="F10" s="13">
        <v>38946.1</v>
      </c>
    </row>
    <row r="11" spans="1:6" ht="48.75" customHeight="1" x14ac:dyDescent="0.25">
      <c r="A11" s="20" t="s">
        <v>22</v>
      </c>
      <c r="B11" s="21" t="s">
        <v>17</v>
      </c>
      <c r="C11" s="22" t="s">
        <v>23</v>
      </c>
      <c r="D11" s="13">
        <v>245949.9</v>
      </c>
      <c r="E11" s="13">
        <v>252872.3</v>
      </c>
      <c r="F11" s="13">
        <v>256046.6</v>
      </c>
    </row>
    <row r="12" spans="1:6" ht="17.25" customHeight="1" x14ac:dyDescent="0.25">
      <c r="A12" s="20" t="s">
        <v>24</v>
      </c>
      <c r="B12" s="21" t="s">
        <v>17</v>
      </c>
      <c r="C12" s="22" t="s">
        <v>25</v>
      </c>
      <c r="D12" s="13">
        <v>107.3</v>
      </c>
      <c r="E12" s="13">
        <v>112.5</v>
      </c>
      <c r="F12" s="13">
        <v>110.8</v>
      </c>
    </row>
    <row r="13" spans="1:6" ht="32.25" customHeight="1" x14ac:dyDescent="0.25">
      <c r="A13" s="20" t="s">
        <v>26</v>
      </c>
      <c r="B13" s="21" t="s">
        <v>17</v>
      </c>
      <c r="C13" s="22" t="s">
        <v>27</v>
      </c>
      <c r="D13" s="13">
        <v>49574.2</v>
      </c>
      <c r="E13" s="13">
        <v>49573.2</v>
      </c>
      <c r="F13" s="13">
        <v>49576</v>
      </c>
    </row>
    <row r="14" spans="1:6" ht="17.25" customHeight="1" x14ac:dyDescent="0.25">
      <c r="A14" s="20" t="s">
        <v>28</v>
      </c>
      <c r="B14" s="21" t="s">
        <v>17</v>
      </c>
      <c r="C14" s="22" t="s">
        <v>29</v>
      </c>
      <c r="D14" s="13">
        <v>4281.8999999999996</v>
      </c>
      <c r="E14" s="13">
        <v>4281.8999999999996</v>
      </c>
      <c r="F14" s="13">
        <v>4281.8999999999996</v>
      </c>
    </row>
    <row r="15" spans="1:6" ht="15.75" customHeight="1" x14ac:dyDescent="0.25">
      <c r="A15" s="20" t="s">
        <v>30</v>
      </c>
      <c r="B15" s="21" t="s">
        <v>17</v>
      </c>
      <c r="C15" s="22" t="s">
        <v>31</v>
      </c>
      <c r="D15" s="13">
        <v>42000</v>
      </c>
      <c r="E15" s="13">
        <v>24400</v>
      </c>
      <c r="F15" s="13">
        <v>24400</v>
      </c>
    </row>
    <row r="16" spans="1:6" ht="17.25" customHeight="1" x14ac:dyDescent="0.25">
      <c r="A16" s="20" t="s">
        <v>32</v>
      </c>
      <c r="B16" s="21" t="s">
        <v>17</v>
      </c>
      <c r="C16" s="22" t="s">
        <v>33</v>
      </c>
      <c r="D16" s="13">
        <v>639631.4</v>
      </c>
      <c r="E16" s="13">
        <v>607561.4</v>
      </c>
      <c r="F16" s="13">
        <v>546211.69999999995</v>
      </c>
    </row>
    <row r="17" spans="1:6" ht="12" customHeight="1" x14ac:dyDescent="0.2">
      <c r="A17" s="23" t="s">
        <v>0</v>
      </c>
      <c r="B17" s="24" t="s">
        <v>0</v>
      </c>
      <c r="C17" s="25" t="s">
        <v>0</v>
      </c>
      <c r="D17" s="14" t="s">
        <v>0</v>
      </c>
      <c r="E17" s="14" t="s">
        <v>0</v>
      </c>
      <c r="F17" s="14" t="s">
        <v>0</v>
      </c>
    </row>
    <row r="18" spans="1:6" ht="33.75" customHeight="1" x14ac:dyDescent="0.25">
      <c r="A18" s="26" t="s">
        <v>34</v>
      </c>
      <c r="B18" s="27" t="s">
        <v>21</v>
      </c>
      <c r="C18" s="25" t="s">
        <v>0</v>
      </c>
      <c r="D18" s="15">
        <f>D19</f>
        <v>27846.7</v>
      </c>
      <c r="E18" s="15">
        <f t="shared" ref="E18:F18" si="1">E19</f>
        <v>28137.8</v>
      </c>
      <c r="F18" s="15">
        <f t="shared" si="1"/>
        <v>28137.8</v>
      </c>
    </row>
    <row r="19" spans="1:6" ht="34.5" customHeight="1" x14ac:dyDescent="0.25">
      <c r="A19" s="20" t="s">
        <v>35</v>
      </c>
      <c r="B19" s="21" t="s">
        <v>21</v>
      </c>
      <c r="C19" s="22" t="s">
        <v>36</v>
      </c>
      <c r="D19" s="13">
        <v>27846.7</v>
      </c>
      <c r="E19" s="13">
        <v>28137.8</v>
      </c>
      <c r="F19" s="13">
        <v>28137.8</v>
      </c>
    </row>
    <row r="20" spans="1:6" ht="12.75" customHeight="1" x14ac:dyDescent="0.2">
      <c r="A20" s="23" t="s">
        <v>0</v>
      </c>
      <c r="B20" s="24" t="s">
        <v>0</v>
      </c>
      <c r="C20" s="25" t="s">
        <v>0</v>
      </c>
      <c r="D20" s="14" t="s">
        <v>0</v>
      </c>
      <c r="E20" s="14" t="s">
        <v>0</v>
      </c>
      <c r="F20" s="14" t="s">
        <v>0</v>
      </c>
    </row>
    <row r="21" spans="1:6" ht="16.5" customHeight="1" x14ac:dyDescent="0.25">
      <c r="A21" s="26" t="s">
        <v>37</v>
      </c>
      <c r="B21" s="27" t="s">
        <v>23</v>
      </c>
      <c r="C21" s="25" t="s">
        <v>0</v>
      </c>
      <c r="D21" s="15">
        <f>D22+D23+D24</f>
        <v>770274.5</v>
      </c>
      <c r="E21" s="15">
        <f t="shared" ref="E21:F21" si="2">E22+E23+E24</f>
        <v>522412.4</v>
      </c>
      <c r="F21" s="15">
        <f t="shared" si="2"/>
        <v>375050.2</v>
      </c>
    </row>
    <row r="22" spans="1:6" ht="15.75" customHeight="1" x14ac:dyDescent="0.25">
      <c r="A22" s="20" t="s">
        <v>38</v>
      </c>
      <c r="B22" s="21" t="s">
        <v>23</v>
      </c>
      <c r="C22" s="22" t="s">
        <v>39</v>
      </c>
      <c r="D22" s="13">
        <f>71200+1940</f>
        <v>73140</v>
      </c>
      <c r="E22" s="13">
        <f>71200+1990</f>
        <v>73190</v>
      </c>
      <c r="F22" s="13">
        <f>34205.9+1940</f>
        <v>36145.9</v>
      </c>
    </row>
    <row r="23" spans="1:6" ht="15" customHeight="1" x14ac:dyDescent="0.25">
      <c r="A23" s="20" t="s">
        <v>40</v>
      </c>
      <c r="B23" s="21" t="s">
        <v>23</v>
      </c>
      <c r="C23" s="22" t="s">
        <v>36</v>
      </c>
      <c r="D23" s="13">
        <v>686441.6</v>
      </c>
      <c r="E23" s="13">
        <v>445343.4</v>
      </c>
      <c r="F23" s="13">
        <v>337598.6</v>
      </c>
    </row>
    <row r="24" spans="1:6" ht="16.5" customHeight="1" x14ac:dyDescent="0.25">
      <c r="A24" s="20" t="s">
        <v>41</v>
      </c>
      <c r="B24" s="21" t="s">
        <v>23</v>
      </c>
      <c r="C24" s="22" t="s">
        <v>42</v>
      </c>
      <c r="D24" s="13">
        <v>10692.9</v>
      </c>
      <c r="E24" s="13">
        <v>3879</v>
      </c>
      <c r="F24" s="13">
        <v>1305.7</v>
      </c>
    </row>
    <row r="25" spans="1:6" ht="12.75" customHeight="1" x14ac:dyDescent="0.2">
      <c r="A25" s="23" t="s">
        <v>0</v>
      </c>
      <c r="B25" s="24" t="s">
        <v>0</v>
      </c>
      <c r="C25" s="25" t="s">
        <v>0</v>
      </c>
      <c r="D25" s="14" t="s">
        <v>0</v>
      </c>
      <c r="E25" s="14" t="s">
        <v>0</v>
      </c>
      <c r="F25" s="14" t="s">
        <v>0</v>
      </c>
    </row>
    <row r="26" spans="1:6" ht="17.25" customHeight="1" x14ac:dyDescent="0.25">
      <c r="A26" s="26" t="s">
        <v>43</v>
      </c>
      <c r="B26" s="27" t="s">
        <v>25</v>
      </c>
      <c r="C26" s="25" t="s">
        <v>0</v>
      </c>
      <c r="D26" s="15">
        <f>D27+D28+D29+D30</f>
        <v>420547.30000000005</v>
      </c>
      <c r="E26" s="15">
        <f t="shared" ref="E26:F26" si="3">E27+E28+E29+E30</f>
        <v>532541.30000000005</v>
      </c>
      <c r="F26" s="15">
        <f t="shared" si="3"/>
        <v>391146.1</v>
      </c>
    </row>
    <row r="27" spans="1:6" ht="15.75" customHeight="1" x14ac:dyDescent="0.25">
      <c r="A27" s="20" t="s">
        <v>44</v>
      </c>
      <c r="B27" s="21" t="s">
        <v>25</v>
      </c>
      <c r="C27" s="22" t="s">
        <v>17</v>
      </c>
      <c r="D27" s="13">
        <v>134507.20000000001</v>
      </c>
      <c r="E27" s="13">
        <v>183194.5</v>
      </c>
      <c r="F27" s="13">
        <v>120009.4</v>
      </c>
    </row>
    <row r="28" spans="1:6" ht="15.75" customHeight="1" x14ac:dyDescent="0.25">
      <c r="A28" s="20" t="s">
        <v>45</v>
      </c>
      <c r="B28" s="21" t="s">
        <v>25</v>
      </c>
      <c r="C28" s="22" t="s">
        <v>19</v>
      </c>
      <c r="D28" s="13">
        <v>30596</v>
      </c>
      <c r="E28" s="13">
        <v>42907.3</v>
      </c>
      <c r="F28" s="13">
        <v>29736.400000000001</v>
      </c>
    </row>
    <row r="29" spans="1:6" ht="16.5" customHeight="1" x14ac:dyDescent="0.25">
      <c r="A29" s="20" t="s">
        <v>46</v>
      </c>
      <c r="B29" s="21" t="s">
        <v>25</v>
      </c>
      <c r="C29" s="22" t="s">
        <v>21</v>
      </c>
      <c r="D29" s="13">
        <f>195714.1-1940</f>
        <v>193774.1</v>
      </c>
      <c r="E29" s="13">
        <f>246759.5-1990</f>
        <v>244769.5</v>
      </c>
      <c r="F29" s="13">
        <f>181670.3-1940</f>
        <v>179730.3</v>
      </c>
    </row>
    <row r="30" spans="1:6" ht="15.75" customHeight="1" x14ac:dyDescent="0.25">
      <c r="A30" s="20" t="s">
        <v>47</v>
      </c>
      <c r="B30" s="21" t="s">
        <v>25</v>
      </c>
      <c r="C30" s="22" t="s">
        <v>25</v>
      </c>
      <c r="D30" s="13">
        <v>61670</v>
      </c>
      <c r="E30" s="13">
        <v>61670</v>
      </c>
      <c r="F30" s="13">
        <v>61670</v>
      </c>
    </row>
    <row r="31" spans="1:6" ht="12" customHeight="1" x14ac:dyDescent="0.2">
      <c r="A31" s="23" t="s">
        <v>0</v>
      </c>
      <c r="B31" s="24" t="s">
        <v>0</v>
      </c>
      <c r="C31" s="25" t="s">
        <v>0</v>
      </c>
      <c r="D31" s="14" t="s">
        <v>0</v>
      </c>
      <c r="E31" s="14" t="s">
        <v>0</v>
      </c>
      <c r="F31" s="14" t="s">
        <v>0</v>
      </c>
    </row>
    <row r="32" spans="1:6" ht="15.75" customHeight="1" x14ac:dyDescent="0.25">
      <c r="A32" s="26" t="s">
        <v>48</v>
      </c>
      <c r="B32" s="27" t="s">
        <v>29</v>
      </c>
      <c r="C32" s="25" t="s">
        <v>0</v>
      </c>
      <c r="D32" s="15">
        <f>D33+D34+D35+D36+D37+D38</f>
        <v>5781677</v>
      </c>
      <c r="E32" s="15">
        <f t="shared" ref="E32:F32" si="4">E33+E34+E35+E36+E37+E38</f>
        <v>5357521.0999999987</v>
      </c>
      <c r="F32" s="15">
        <f t="shared" si="4"/>
        <v>5576002.1000000006</v>
      </c>
    </row>
    <row r="33" spans="1:6" ht="16.5" customHeight="1" x14ac:dyDescent="0.25">
      <c r="A33" s="20" t="s">
        <v>49</v>
      </c>
      <c r="B33" s="21" t="s">
        <v>29</v>
      </c>
      <c r="C33" s="22" t="s">
        <v>17</v>
      </c>
      <c r="D33" s="13">
        <v>2859783</v>
      </c>
      <c r="E33" s="13">
        <v>2354278.9</v>
      </c>
      <c r="F33" s="13">
        <v>2475365.6</v>
      </c>
    </row>
    <row r="34" spans="1:6" ht="16.5" customHeight="1" x14ac:dyDescent="0.25">
      <c r="A34" s="20" t="s">
        <v>50</v>
      </c>
      <c r="B34" s="21" t="s">
        <v>29</v>
      </c>
      <c r="C34" s="22" t="s">
        <v>19</v>
      </c>
      <c r="D34" s="13">
        <v>2328379.5</v>
      </c>
      <c r="E34" s="13">
        <v>2407854.7999999998</v>
      </c>
      <c r="F34" s="13">
        <v>2501736.9</v>
      </c>
    </row>
    <row r="35" spans="1:6" ht="15.75" customHeight="1" x14ac:dyDescent="0.25">
      <c r="A35" s="20" t="s">
        <v>51</v>
      </c>
      <c r="B35" s="21" t="s">
        <v>29</v>
      </c>
      <c r="C35" s="22" t="s">
        <v>21</v>
      </c>
      <c r="D35" s="13">
        <v>479908.3</v>
      </c>
      <c r="E35" s="13">
        <v>479912.9</v>
      </c>
      <c r="F35" s="13">
        <v>482442.2</v>
      </c>
    </row>
    <row r="36" spans="1:6" ht="35.25" customHeight="1" x14ac:dyDescent="0.25">
      <c r="A36" s="20" t="s">
        <v>52</v>
      </c>
      <c r="B36" s="21" t="s">
        <v>29</v>
      </c>
      <c r="C36" s="22" t="s">
        <v>25</v>
      </c>
      <c r="D36" s="13">
        <v>1923.1</v>
      </c>
      <c r="E36" s="13">
        <v>2348.6</v>
      </c>
      <c r="F36" s="13">
        <v>2319.6999999999998</v>
      </c>
    </row>
    <row r="37" spans="1:6" ht="16.5" customHeight="1" x14ac:dyDescent="0.25">
      <c r="A37" s="20" t="s">
        <v>53</v>
      </c>
      <c r="B37" s="21" t="s">
        <v>29</v>
      </c>
      <c r="C37" s="22" t="s">
        <v>29</v>
      </c>
      <c r="D37" s="13">
        <v>52350.2</v>
      </c>
      <c r="E37" s="13">
        <v>52840.3</v>
      </c>
      <c r="F37" s="13">
        <v>53219</v>
      </c>
    </row>
    <row r="38" spans="1:6" ht="16.5" customHeight="1" x14ac:dyDescent="0.25">
      <c r="A38" s="20" t="s">
        <v>54</v>
      </c>
      <c r="B38" s="21" t="s">
        <v>29</v>
      </c>
      <c r="C38" s="22" t="s">
        <v>36</v>
      </c>
      <c r="D38" s="13">
        <v>59332.9</v>
      </c>
      <c r="E38" s="13">
        <v>60285.599999999999</v>
      </c>
      <c r="F38" s="13">
        <v>60918.7</v>
      </c>
    </row>
    <row r="39" spans="1:6" ht="12" customHeight="1" x14ac:dyDescent="0.2">
      <c r="A39" s="23" t="s">
        <v>0</v>
      </c>
      <c r="B39" s="24" t="s">
        <v>0</v>
      </c>
      <c r="C39" s="25" t="s">
        <v>0</v>
      </c>
      <c r="D39" s="14" t="s">
        <v>0</v>
      </c>
      <c r="E39" s="14" t="s">
        <v>0</v>
      </c>
      <c r="F39" s="14" t="s">
        <v>0</v>
      </c>
    </row>
    <row r="40" spans="1:6" ht="17.25" customHeight="1" x14ac:dyDescent="0.25">
      <c r="A40" s="26" t="s">
        <v>55</v>
      </c>
      <c r="B40" s="27" t="s">
        <v>39</v>
      </c>
      <c r="C40" s="25" t="s">
        <v>0</v>
      </c>
      <c r="D40" s="15">
        <f>D41+D42</f>
        <v>324309.10000000003</v>
      </c>
      <c r="E40" s="15">
        <f t="shared" ref="E40:F40" si="5">E41+E42</f>
        <v>302574.5</v>
      </c>
      <c r="F40" s="15">
        <f t="shared" si="5"/>
        <v>304295.5</v>
      </c>
    </row>
    <row r="41" spans="1:6" ht="16.5" customHeight="1" x14ac:dyDescent="0.25">
      <c r="A41" s="20" t="s">
        <v>56</v>
      </c>
      <c r="B41" s="21" t="s">
        <v>39</v>
      </c>
      <c r="C41" s="22" t="s">
        <v>17</v>
      </c>
      <c r="D41" s="13">
        <v>311430.2</v>
      </c>
      <c r="E41" s="13">
        <v>289695.59999999998</v>
      </c>
      <c r="F41" s="13">
        <v>291416.59999999998</v>
      </c>
    </row>
    <row r="42" spans="1:6" ht="16.5" customHeight="1" x14ac:dyDescent="0.25">
      <c r="A42" s="20" t="s">
        <v>57</v>
      </c>
      <c r="B42" s="21" t="s">
        <v>39</v>
      </c>
      <c r="C42" s="22" t="s">
        <v>23</v>
      </c>
      <c r="D42" s="13">
        <v>12878.9</v>
      </c>
      <c r="E42" s="13">
        <v>12878.9</v>
      </c>
      <c r="F42" s="13">
        <v>12878.9</v>
      </c>
    </row>
    <row r="43" spans="1:6" ht="12.75" customHeight="1" x14ac:dyDescent="0.2">
      <c r="A43" s="23" t="s">
        <v>0</v>
      </c>
      <c r="B43" s="24" t="s">
        <v>0</v>
      </c>
      <c r="C43" s="25" t="s">
        <v>0</v>
      </c>
      <c r="D43" s="14" t="s">
        <v>0</v>
      </c>
      <c r="E43" s="14" t="s">
        <v>0</v>
      </c>
      <c r="F43" s="14" t="s">
        <v>0</v>
      </c>
    </row>
    <row r="44" spans="1:6" ht="16.5" customHeight="1" x14ac:dyDescent="0.25">
      <c r="A44" s="26" t="s">
        <v>58</v>
      </c>
      <c r="B44" s="27" t="s">
        <v>59</v>
      </c>
      <c r="C44" s="25" t="s">
        <v>0</v>
      </c>
      <c r="D44" s="15">
        <f>D45+D46+D47+D48</f>
        <v>388502.9</v>
      </c>
      <c r="E44" s="15">
        <f t="shared" ref="E44:F44" si="6">E45+E46+E47+E48</f>
        <v>332943.09999999998</v>
      </c>
      <c r="F44" s="15">
        <f t="shared" si="6"/>
        <v>340202.80000000005</v>
      </c>
    </row>
    <row r="45" spans="1:6" ht="15.75" customHeight="1" x14ac:dyDescent="0.25">
      <c r="A45" s="20" t="s">
        <v>60</v>
      </c>
      <c r="B45" s="21" t="s">
        <v>59</v>
      </c>
      <c r="C45" s="22" t="s">
        <v>17</v>
      </c>
      <c r="D45" s="13">
        <v>44849.4</v>
      </c>
      <c r="E45" s="13">
        <v>44849.4</v>
      </c>
      <c r="F45" s="13">
        <v>44849.4</v>
      </c>
    </row>
    <row r="46" spans="1:6" ht="16.5" customHeight="1" x14ac:dyDescent="0.25">
      <c r="A46" s="20" t="s">
        <v>61</v>
      </c>
      <c r="B46" s="21" t="s">
        <v>59</v>
      </c>
      <c r="C46" s="22" t="s">
        <v>21</v>
      </c>
      <c r="D46" s="13">
        <v>67969.7</v>
      </c>
      <c r="E46" s="13">
        <v>104850</v>
      </c>
      <c r="F46" s="13">
        <v>110514.3</v>
      </c>
    </row>
    <row r="47" spans="1:6" ht="17.25" customHeight="1" x14ac:dyDescent="0.25">
      <c r="A47" s="20" t="s">
        <v>62</v>
      </c>
      <c r="B47" s="21" t="s">
        <v>59</v>
      </c>
      <c r="C47" s="22" t="s">
        <v>23</v>
      </c>
      <c r="D47" s="13">
        <v>200894.9</v>
      </c>
      <c r="E47" s="13">
        <v>107758.2</v>
      </c>
      <c r="F47" s="13">
        <v>108261.7</v>
      </c>
    </row>
    <row r="48" spans="1:6" ht="16.5" customHeight="1" x14ac:dyDescent="0.25">
      <c r="A48" s="20" t="s">
        <v>63</v>
      </c>
      <c r="B48" s="21" t="s">
        <v>59</v>
      </c>
      <c r="C48" s="22" t="s">
        <v>27</v>
      </c>
      <c r="D48" s="13">
        <v>74788.899999999994</v>
      </c>
      <c r="E48" s="13">
        <v>75485.5</v>
      </c>
      <c r="F48" s="13">
        <v>76577.399999999994</v>
      </c>
    </row>
    <row r="49" spans="1:6" ht="12.75" customHeight="1" x14ac:dyDescent="0.2">
      <c r="A49" s="23" t="s">
        <v>0</v>
      </c>
      <c r="B49" s="24" t="s">
        <v>0</v>
      </c>
      <c r="C49" s="25" t="s">
        <v>0</v>
      </c>
      <c r="D49" s="14" t="s">
        <v>0</v>
      </c>
      <c r="E49" s="14" t="s">
        <v>0</v>
      </c>
      <c r="F49" s="14" t="s">
        <v>0</v>
      </c>
    </row>
    <row r="50" spans="1:6" ht="14.45" customHeight="1" x14ac:dyDescent="0.25">
      <c r="A50" s="26" t="s">
        <v>64</v>
      </c>
      <c r="B50" s="27" t="s">
        <v>31</v>
      </c>
      <c r="C50" s="25" t="s">
        <v>0</v>
      </c>
      <c r="D50" s="15">
        <f>D51+D52+D53</f>
        <v>65230.8</v>
      </c>
      <c r="E50" s="15">
        <f t="shared" ref="E50:F50" si="7">E51+E52+E53</f>
        <v>120551.29999999999</v>
      </c>
      <c r="F50" s="15">
        <f t="shared" si="7"/>
        <v>40789</v>
      </c>
    </row>
    <row r="51" spans="1:6" ht="15.75" customHeight="1" x14ac:dyDescent="0.25">
      <c r="A51" s="20" t="s">
        <v>65</v>
      </c>
      <c r="B51" s="21" t="s">
        <v>31</v>
      </c>
      <c r="C51" s="22" t="s">
        <v>17</v>
      </c>
      <c r="D51" s="13">
        <v>14048.1</v>
      </c>
      <c r="E51" s="13">
        <v>14048.1</v>
      </c>
      <c r="F51" s="13">
        <v>14048.1</v>
      </c>
    </row>
    <row r="52" spans="1:6" ht="15.75" customHeight="1" x14ac:dyDescent="0.25">
      <c r="A52" s="20" t="s">
        <v>66</v>
      </c>
      <c r="B52" s="21" t="s">
        <v>31</v>
      </c>
      <c r="C52" s="22" t="s">
        <v>19</v>
      </c>
      <c r="D52" s="13">
        <v>18231.900000000001</v>
      </c>
      <c r="E52" s="13">
        <v>17967.3</v>
      </c>
      <c r="F52" s="13">
        <v>17967.3</v>
      </c>
    </row>
    <row r="53" spans="1:6" ht="17.25" customHeight="1" x14ac:dyDescent="0.25">
      <c r="A53" s="20" t="s">
        <v>67</v>
      </c>
      <c r="B53" s="21" t="s">
        <v>31</v>
      </c>
      <c r="C53" s="22" t="s">
        <v>25</v>
      </c>
      <c r="D53" s="13">
        <v>32950.800000000003</v>
      </c>
      <c r="E53" s="13">
        <v>88535.9</v>
      </c>
      <c r="F53" s="13">
        <v>8773.6</v>
      </c>
    </row>
    <row r="54" spans="1:6" ht="11.25" customHeight="1" x14ac:dyDescent="0.2">
      <c r="A54" s="23" t="s">
        <v>0</v>
      </c>
      <c r="B54" s="24" t="s">
        <v>0</v>
      </c>
      <c r="C54" s="25" t="s">
        <v>0</v>
      </c>
      <c r="D54" s="14" t="s">
        <v>0</v>
      </c>
      <c r="E54" s="14" t="s">
        <v>0</v>
      </c>
      <c r="F54" s="14" t="s">
        <v>0</v>
      </c>
    </row>
    <row r="55" spans="1:6" ht="16.5" customHeight="1" x14ac:dyDescent="0.25">
      <c r="A55" s="26" t="s">
        <v>68</v>
      </c>
      <c r="B55" s="27" t="s">
        <v>42</v>
      </c>
      <c r="C55" s="25" t="s">
        <v>0</v>
      </c>
      <c r="D55" s="15">
        <f>D56</f>
        <v>13978.7</v>
      </c>
      <c r="E55" s="15">
        <f t="shared" ref="E55:F55" si="8">E56</f>
        <v>12673.7</v>
      </c>
      <c r="F55" s="15">
        <f t="shared" si="8"/>
        <v>12673.7</v>
      </c>
    </row>
    <row r="56" spans="1:6" ht="15.75" customHeight="1" x14ac:dyDescent="0.25">
      <c r="A56" s="20" t="s">
        <v>69</v>
      </c>
      <c r="B56" s="21" t="s">
        <v>42</v>
      </c>
      <c r="C56" s="22" t="s">
        <v>19</v>
      </c>
      <c r="D56" s="13">
        <v>13978.7</v>
      </c>
      <c r="E56" s="13">
        <v>12673.7</v>
      </c>
      <c r="F56" s="13">
        <v>12673.7</v>
      </c>
    </row>
    <row r="57" spans="1:6" ht="12" customHeight="1" x14ac:dyDescent="0.2">
      <c r="A57" s="23" t="s">
        <v>0</v>
      </c>
      <c r="B57" s="24" t="s">
        <v>0</v>
      </c>
      <c r="C57" s="25" t="s">
        <v>0</v>
      </c>
      <c r="D57" s="14" t="s">
        <v>0</v>
      </c>
      <c r="E57" s="14" t="s">
        <v>0</v>
      </c>
      <c r="F57" s="14" t="s">
        <v>0</v>
      </c>
    </row>
    <row r="58" spans="1:6" ht="17.25" customHeight="1" x14ac:dyDescent="0.25">
      <c r="A58" s="26" t="s">
        <v>70</v>
      </c>
      <c r="B58" s="27" t="s">
        <v>33</v>
      </c>
      <c r="C58" s="25" t="s">
        <v>0</v>
      </c>
      <c r="D58" s="15">
        <f>D59</f>
        <v>297000</v>
      </c>
      <c r="E58" s="15">
        <f t="shared" ref="E58:F58" si="9">E59</f>
        <v>320000</v>
      </c>
      <c r="F58" s="15">
        <f t="shared" si="9"/>
        <v>317000</v>
      </c>
    </row>
    <row r="59" spans="1:6" ht="32.25" customHeight="1" x14ac:dyDescent="0.25">
      <c r="A59" s="20" t="s">
        <v>71</v>
      </c>
      <c r="B59" s="21" t="s">
        <v>33</v>
      </c>
      <c r="C59" s="22" t="s">
        <v>17</v>
      </c>
      <c r="D59" s="13">
        <v>297000</v>
      </c>
      <c r="E59" s="13">
        <v>320000</v>
      </c>
      <c r="F59" s="13">
        <v>317000</v>
      </c>
    </row>
    <row r="60" spans="1:6" ht="12" customHeight="1" x14ac:dyDescent="0.2">
      <c r="A60" s="28" t="s">
        <v>0</v>
      </c>
      <c r="B60" s="29" t="s">
        <v>0</v>
      </c>
      <c r="C60" s="30" t="s">
        <v>0</v>
      </c>
      <c r="D60" s="16" t="s">
        <v>0</v>
      </c>
      <c r="E60" s="16" t="s">
        <v>0</v>
      </c>
      <c r="F60" s="16" t="s">
        <v>0</v>
      </c>
    </row>
    <row r="61" spans="1:6" ht="15.75" customHeight="1" x14ac:dyDescent="0.25">
      <c r="A61" s="9" t="s">
        <v>72</v>
      </c>
      <c r="B61" s="10" t="s">
        <v>0</v>
      </c>
      <c r="C61" s="10" t="s">
        <v>0</v>
      </c>
      <c r="D61" s="11">
        <f>D8+D18+D21+D26+D32+D40+D44+D50+D55+D58</f>
        <v>9113241.1999999993</v>
      </c>
      <c r="E61" s="11">
        <f t="shared" ref="E61:F61" si="10">E8+E18+E21+E26+E32+E40+E44+E50+E55+E58</f>
        <v>8513039.9999999981</v>
      </c>
      <c r="F61" s="11">
        <f t="shared" si="10"/>
        <v>8308253.7000000011</v>
      </c>
    </row>
  </sheetData>
  <mergeCells count="7">
    <mergeCell ref="E2:F2"/>
    <mergeCell ref="E3:F3"/>
    <mergeCell ref="A4:F4"/>
    <mergeCell ref="A5:A6"/>
    <mergeCell ref="B5:B6"/>
    <mergeCell ref="C5:C6"/>
    <mergeCell ref="D5:F5"/>
  </mergeCells>
  <pageMargins left="0.74803149606299213" right="0.55118110236220474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2018-11-07T12:32:58Z</dcterms:modified>
</cp:coreProperties>
</file>