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1340" windowHeight="552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<sst xmlns="http://schemas.openxmlformats.org/spreadsheetml/2006/main" count="475" uniqueCount="431">
  <si>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</si>
  <si>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Денежные взыскания (штрафы) за нарушение законодательства об экологической экспертизе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</si>
  <si>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</si>
  <si>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</si>
  <si>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</si>
  <si>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</si>
  <si>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</si>
  <si>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</si>
  <si>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</si>
  <si>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</si>
  <si>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</si>
  <si>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</si>
  <si>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</si>
  <si>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</si>
  <si>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Код бюджетной классификации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</si>
  <si>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</si>
  <si>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</si>
  <si>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</si>
  <si>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</si>
  <si>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</si>
  <si>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</si>
  <si>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</si>
  <si>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</si>
  <si>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</si>
  <si>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</si>
  <si>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</si>
  <si>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</si>
  <si>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</si>
  <si>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</si>
  <si>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</si>
  <si>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</si>
  <si>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</si>
  <si>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</si>
  <si>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</si>
  <si>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</si>
  <si>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</si>
  <si>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</si>
  <si>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</si>
  <si>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</si>
  <si>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</si>
  <si>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</si>
  <si>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</si>
  <si>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</si>
  <si>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</si>
  <si>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</si>
  <si>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</si>
  <si>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</si>
  <si>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</si>
  <si>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</si>
  <si>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</si>
  <si>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</si>
  <si>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</si>
  <si>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</si>
  <si>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</si>
  <si>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</si>
  <si>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</si>
  <si>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</si>
  <si>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</si>
  <si>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</si>
  <si>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</si>
  <si>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</si>
  <si>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</si>
  <si>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</si>
  <si>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</si>
  <si>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</si>
  <si>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</si>
  <si>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</si>
  <si>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</si>
  <si>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</si>
  <si>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</si>
  <si>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</si>
  <si>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</si>
  <si>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</si>
  <si>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</si>
  <si>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</si>
  <si>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</si>
  <si>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</si>
  <si>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</si>
  <si>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</si>
  <si>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</si>
  <si>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</si>
  <si>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</si>
  <si>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</si>
  <si>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</si>
  <si>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</si>
  <si>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</si>
  <si>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</si>
  <si>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</si>
  <si>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</si>
  <si>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</si>
  <si>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</si>
  <si>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</si>
  <si>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</si>
  <si>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</si>
  <si>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</si>
  <si>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</si>
  <si>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</si>
  <si>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</si>
  <si>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</si>
  <si>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</si>
  <si>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</si>
  <si>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</si>
  <si>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</si>
  <si>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</si>
  <si>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</si>
  <si>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</si>
  <si>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</si>
  <si>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</si>
  <si>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</si>
  <si>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</si>
  <si>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2 02 02077 00 0000 151</t>
  </si>
  <si>
    <t>2 02 02077 04 0000 151</t>
  </si>
  <si>
    <t>2 02 02999 00 0000 151</t>
  </si>
  <si>
    <t>2 02 02999 04 0000 151</t>
  </si>
  <si>
    <t>2 02 03000 00 0000 151</t>
  </si>
  <si>
    <t>2 02 03021 00 0000 151</t>
  </si>
  <si>
    <t>2 02 03021 04 0000 151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</si>
  <si>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</si>
  <si>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</si>
  <si>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</si>
  <si>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</si>
  <si>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</si>
  <si>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</si>
  <si>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</si>
  <si>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</si>
  <si>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</si>
  <si>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</si>
  <si>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</si>
  <si>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2 02 04025 00 0000 151</t>
  </si>
  <si>
    <t>2 02 09000 00 0000 151</t>
  </si>
  <si>
    <t>2 02 09020 00 0000 151</t>
  </si>
  <si>
    <t>2 02 09023 04 0000 151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</si>
  <si>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</si>
  <si>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</si>
  <si>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</si>
  <si>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</si>
  <si>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</si>
  <si>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</si>
  <si>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</si>
  <si>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</si>
  <si>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</si>
  <si>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</si>
  <si>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</si>
  <si>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</si>
  <si>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</si>
  <si>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</si>
  <si>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</si>
  <si>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</si>
  <si>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</si>
  <si>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</si>
  <si>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</si>
  <si>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</si>
  <si>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</si>
  <si>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</si>
  <si>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</si>
  <si>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</si>
  <si>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</si>
  <si>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</si>
  <si>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</si>
  <si>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</si>
  <si>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</si>
  <si>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</si>
  <si>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</si>
  <si>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</si>
  <si>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</si>
  <si>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</si>
  <si>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Прочие субсидии бюджетам 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</si>
  <si>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</si>
  <si>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</si>
  <si>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</si>
  <si>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</si>
  <si>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</si>
  <si>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</si>
  <si>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</si>
  <si>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Иные межбюджетные трансферты</t>
  </si>
  <si>
    <t>ВСЕГО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</si>
  <si>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</si>
  <si>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</si>
  <si>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</si>
  <si>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</si>
  <si>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</si>
  <si>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</si>
  <si>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</si>
  <si>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</si>
  <si>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</si>
  <si>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</si>
  <si>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</si>
  <si>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</si>
  <si>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</si>
  <si>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</si>
  <si>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</si>
  <si>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</si>
  <si>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</si>
  <si>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</si>
  <si>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</si>
  <si>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</si>
  <si>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</si>
  <si>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</si>
  <si>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Кассовое исполнение,     тыс.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</si>
  <si>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</si>
  <si>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</si>
  <si>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</si>
  <si>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</si>
  <si>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</si>
  <si>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</si>
  <si>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</si>
  <si>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</si>
  <si>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</si>
  <si>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</si>
  <si>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</si>
  <si>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</si>
  <si>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</si>
  <si>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</si>
  <si>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</si>
  <si>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</si>
  <si>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</si>
  <si>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</si>
  <si>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</si>
  <si>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</si>
  <si>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</si>
  <si>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</si>
  <si>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</si>
  <si>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</si>
  <si>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</si>
  <si>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</si>
  <si>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</si>
  <si>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</si>
  <si>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</si>
  <si>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</si>
  <si>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</si>
  <si>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</si>
  <si>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</si>
  <si>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</si>
  <si>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</si>
  <si>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</si>
  <si>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</si>
  <si>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</si>
  <si>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</si>
  <si>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</si>
  <si>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</si>
  <si>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</si>
  <si>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</si>
  <si>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</si>
  <si>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</si>
  <si>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</si>
  <si>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</si>
  <si>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</si>
  <si>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</si>
  <si>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</si>
  <si>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</si>
  <si>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</si>
  <si>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</si>
  <si>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</si>
  <si>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</si>
  <si>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</si>
  <si>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1 13 01000 00 0000 130</t>
  </si>
  <si>
    <t>1 13 01990 00 0000 130</t>
  </si>
  <si>
    <t>1 13 01994 04 0000 130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</si>
  <si>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</si>
  <si>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</si>
  <si>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</si>
  <si>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</si>
  <si>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</si>
  <si>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</si>
  <si>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</si>
  <si>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1 14 02040 04 0000 440</t>
  </si>
  <si>
    <t>1 14 02042 04 0000 440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</si>
  <si>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</si>
  <si>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</si>
  <si>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</si>
  <si>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</si>
  <si>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</si>
  <si>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</si>
  <si>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</si>
  <si>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</si>
  <si>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</si>
  <si>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</si>
  <si>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</si>
  <si>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</si>
  <si>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</si>
  <si>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</si>
  <si>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</si>
  <si>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</si>
  <si>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</si>
  <si>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</si>
  <si>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 xml:space="preserve">на создание условий для обеспечения поселений и жителей городских округов услугами торговли
</t>
  </si>
  <si>
    <t xml:space="preserve">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</si>
  <si>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</si>
  <si>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</si>
  <si>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на реализацию долгосрочной целевой программы Архангельской области "Доступная среда на 2011-2015 годы"</t>
  </si>
  <si>
    <t>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</si>
  <si>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на осуществление государственных полномочий по формированию торгового реестра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</si>
  <si>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</si>
  <si>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</si>
  <si>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</si>
  <si>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</si>
  <si>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</si>
  <si>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</si>
  <si>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</si>
  <si>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</si>
  <si>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на осуществление государственных полномочий по созданию комиссий по делам несовершеннолетних и защите их прав</t>
  </si>
  <si>
    <t>на компенсацию расходов на уплату налога на имущество организаций и транспортного налога</t>
  </si>
  <si>
    <t>на оздоровление детей</t>
  </si>
  <si>
    <t xml:space="preserve">на реализацию долгосрочной целевой программы Архангельской области "Безопасное обращение с отходами производства и потребления в Архангельской области на 2012-2014 годы" </t>
  </si>
  <si>
    <t>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</si>
  <si>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</si>
  <si>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</si>
  <si>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</si>
  <si>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том числе: на реализацию ведомственной целевой программы Архангельской области "Улучшение условий и охраны труда в Архангельской области на 2013 – 2015 годы"</t>
  </si>
  <si>
    <t xml:space="preserve">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    </t>
  </si>
  <si>
    <t>1 05 04010 02 0000 110</t>
  </si>
  <si>
    <t>1 05 04000 02 0000 110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</si>
  <si>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</si>
  <si>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</si>
  <si>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1 16 45000 01 0000 140</t>
  </si>
  <si>
    <t>Денежные взыскания (штрафы) за нарушение законодательства Российской Федерации о промышленной безопасности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</si>
  <si>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</si>
  <si>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 повышение средней заработной платы отдельных категорий работников муниципальных учреждений социального обслуживания в целях реализации подпунктов "а" и "е" пункта 1 Указа Президента Российской Федерации от 7 мая 2012 года N 597 и подпункта "в" пункта 1 Указа Президента Российской Федерации от 28 декабря 2012 года N 1688                     </t>
  </si>
  <si>
    <t>Субсидии бюджетам бюджетной системы Российской Федерации (межбюджетные субсидии)</t>
  </si>
  <si>
    <t>Доходы бюджетов городских округов от возврата организациями остатков субсидий прошлых лет</t>
  </si>
  <si>
    <t>2 18 04010 04 0000 180</t>
  </si>
  <si>
    <t>2 18 04000 04 0000 180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</si>
  <si>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</si>
  <si>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</si>
  <si>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</si>
  <si>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</si>
  <si>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2 18 00000 00 0000 180</t>
  </si>
  <si>
    <t>на реализацию долгосрочной целевой программы Архангельской области "Спорт Беломорья на 2011-2014 годы"</t>
  </si>
  <si>
    <t>на реализацию долгосрочной целевой программы Архангельской области "Молодежь Поморья (2012-2014 годы)"</t>
  </si>
  <si>
    <t>резервные фонды исполнительных органов государственной власти субъектов Российской Федерации</t>
  </si>
  <si>
    <t>на реализацию мероприятий в сфере культуры и искусства, проводимых в рамках государственной программы Архангельской области "Культура Русского Севера (2013-2015 годы)"</t>
  </si>
  <si>
    <t>на реализацию долгосрочной целевой программы Архангельской области "Развитие внутреннего и въездного туризма в Архангельской области на 2011-2013 годы"</t>
  </si>
  <si>
    <t>2 02 03119 04 0000 151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</si>
  <si>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</si>
  <si>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</si>
  <si>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</si>
  <si>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</si>
  <si>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</si>
  <si>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</si>
  <si>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</si>
  <si>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</si>
  <si>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</si>
  <si>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2 02 04999 00 0000 151</t>
  </si>
  <si>
    <t>в том числе: на возмещение расходов депутатов Архангельского областного Собрания депутатов в избирательных округах</t>
  </si>
  <si>
    <t>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</si>
  <si>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</si>
  <si>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</si>
  <si>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</si>
  <si>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в том числе: на реализацию основных общеобразовательных программ</t>
  </si>
  <si>
    <t>2 02 04025 04 0000 151</t>
  </si>
  <si>
    <t>2 02 04999 04 0000 151</t>
  </si>
  <si>
    <t>Субсидии бюджетам на обеспечение жильем молодых семей</t>
  </si>
  <si>
    <t>2 02 02008 00 0000 151</t>
  </si>
  <si>
    <t>2 02 02008 04 0000 151</t>
  </si>
  <si>
    <t>Субсидии бюджетам городских округов на обеспечение жильем молодых семей</t>
  </si>
  <si>
    <t>2 02 02051 00 0000 151</t>
  </si>
  <si>
    <t>2 02 02051 04 0000 151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</si>
  <si>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</si>
  <si>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</si>
  <si>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2 02 02088 00 0000 151</t>
  </si>
  <si>
    <t>2 02 02088 04 0000 151</t>
  </si>
  <si>
    <t>2 02 02088 04 0004 151</t>
  </si>
  <si>
    <t>2 02 02089 00 0000 151</t>
  </si>
  <si>
    <t>2 02 02089 04 0000 151</t>
  </si>
  <si>
    <t>2 02 02089 04 0004 151</t>
  </si>
  <si>
    <t>Субсидии бюджетам на модернизацию региональных систем общего образования</t>
  </si>
  <si>
    <t>2 02 02145 00 0000 151</t>
  </si>
  <si>
    <t>2 02 02145 04 0000 151</t>
  </si>
  <si>
    <t>Субсидии бюджетам городских округов на модернизацию региональных систем общего образования</t>
  </si>
  <si>
    <t>2 02 02204 00 0000 151</t>
  </si>
  <si>
    <t>2 02 02204 04 0000 151</t>
  </si>
  <si>
    <t>Субсидии бюджетам на модернизацию региональных систем дошкольного образования</t>
  </si>
  <si>
    <t>Субсидии бюджетам городских округов на модернизацию региональных систем дошкольного образования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</si>
  <si>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</si>
  <si>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</si>
  <si>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Безвозмездные поступления от государственных (муниципальных) организаций</t>
  </si>
  <si>
    <t>2 03 04099 04 0000 180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</si>
  <si>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</si>
  <si>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1 16 08020 01 0000 140</t>
  </si>
  <si>
    <t>2 03 00000 00 0000 180</t>
  </si>
  <si>
    <t>2 03 04000 04 0000 180</t>
  </si>
  <si>
    <t>в том числе: на реализацию мероприятий федеральной целевой программы развития образования на 2011-2015 годы</t>
  </si>
  <si>
    <t>на реализацию федеральной целевой программы "Жилище" на 2011-2015 годы на подпрограмму "Обеспечение жильем молодых семей"</t>
  </si>
  <si>
    <t>в том числе: 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</si>
  <si>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</si>
  <si>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</si>
  <si>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</si>
  <si>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</si>
  <si>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на реализацию мероприятий федеральной целевой программы "Культура России (2012-2018 годы)"</t>
  </si>
  <si>
    <t>на 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</si>
  <si>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ПРИЛОЖЕНИЕ № 2</t>
  </si>
  <si>
    <t>к решению Архангельской</t>
  </si>
  <si>
    <t>городской Думы</t>
  </si>
  <si>
    <t>Доходы городского бюджета за 2013 год по кодам видов доходов, подвидов доходов,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</si>
  <si>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</si>
  <si>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Денежные взыскания (штрафы) за нарушение водного законодательства</t>
  </si>
  <si>
    <t>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</si>
  <si>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</si>
  <si>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1 16 25084 04 0000 140</t>
  </si>
  <si>
    <t>в том числе: на реализацию ведомственной целевой программы "Экология города Архангельска"</t>
  </si>
  <si>
    <t>1 14 02043 04 0000 440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</si>
  <si>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 - машиниста (тракториста), временного удостоверения на право управления самоходными машинами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</si>
  <si>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</si>
  <si>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</si>
  <si>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</si>
  <si>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</si>
  <si>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</si>
  <si>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</si>
  <si>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</si>
  <si>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</si>
  <si>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</si>
  <si>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</si>
  <si>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</si>
  <si>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
</t>
  </si>
  <si>
    <t>Прочие безвозмездные поступления от бюджетов субъектов Российской Федерации</t>
  </si>
  <si>
    <t>Доходы бюджетов бюджетной системы Российской Федерации от возврата организациями остатков субсидий прошлых лет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</si>
  <si>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</si>
  <si>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</si>
  <si>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классификации операций сектора государственного управления, относящихся к доходам бюджета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</si>
  <si>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</si>
  <si>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 xml:space="preserve">на повышение оплаты труда отдельных категорий работников муниципальных дошкольных образовательных учреждений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</si>
  <si>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</si>
  <si>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</si>
  <si>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</si>
  <si>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</si>
  <si>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</si>
  <si>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</si>
  <si>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доходы от оказания платных услуг (работ)</t>
  </si>
  <si>
    <t>Доходы от компенсации затрат государства</t>
  </si>
  <si>
    <t>_________________________________________</t>
  </si>
  <si>
    <t>от 21.05.2014 № 122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</si>
</sst>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р.&quot;* #,##0_);_(&quot;р.&quot;* \(#,##0\);_(&quot;р.&quot;* &quot;-&quot;_);_(@_)"/>
    <numFmt numFmtId="171" formatCode="_(* #,##0_);_(* \(#,##0\);_(* &quot;-&quot;_);_(@_)"/>
    <numFmt numFmtId="172" formatCode="_(&quot;р.&quot;* #,##0.00_);_(&quot;р.&quot;* \(#,##0.00\);_(&quot;р.&quot;* &quot;-&quot;??_);_(@_)"/>
    <numFmt numFmtId="173" formatCode="_(* #,##0.00_);_(* \(#,##0.00\);_(* &quot;-&quot;??_);_(@_)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left" vertical="top" wrapText="1" indent="2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53" applyNumberFormat="1" applyFont="1" applyFill="1" applyBorder="1" applyAlignment="1">
      <alignment/>
      <protection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 indent="2"/>
    </xf>
    <xf numFmtId="3" fontId="3" fillId="0" borderId="15" xfId="0" applyNumberFormat="1" applyFont="1" applyFill="1" applyBorder="1" applyAlignment="1">
      <alignment wrapText="1"/>
    </xf>
    <xf numFmtId="49" fontId="1" fillId="0" borderId="15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53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0" fontId="1" fillId="0" borderId="23" xfId="0" applyFont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5" xfId="0" applyFont="1" applyBorder="1" applyAlignment="1">
      <alignment horizontal="center" wrapText="1"/>
    </xf>
    <xf numFmtId="3" fontId="1" fillId="0" borderId="22" xfId="0" applyNumberFormat="1" applyFont="1" applyFill="1" applyBorder="1" applyAlignment="1">
      <alignment/>
    </xf>
    <xf numFmtId="0" fontId="3" fillId="0" borderId="26" xfId="0" applyFont="1" applyBorder="1" applyAlignment="1">
      <alignment horizontal="center" wrapText="1"/>
    </xf>
    <xf numFmtId="3" fontId="3" fillId="0" borderId="27" xfId="0" applyNumberFormat="1" applyFont="1" applyFill="1" applyBorder="1" applyAlignment="1">
      <alignment wrapText="1"/>
    </xf>
    <xf numFmtId="0" fontId="5" fillId="0" borderId="28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 indent="2"/>
    </xf>
    <xf numFmtId="49" fontId="11" fillId="33" borderId="18" xfId="0" applyNumberFormat="1" applyFont="1" applyFill="1" applyBorder="1" applyAlignment="1">
      <alignment horizontal="left" vertical="top" wrapText="1" indent="2"/>
    </xf>
    <xf numFmtId="0" fontId="1" fillId="0" borderId="21" xfId="0" applyFont="1" applyBorder="1" applyAlignment="1">
      <alignment horizontal="left" vertical="top" wrapText="1" indent="2"/>
    </xf>
    <xf numFmtId="0" fontId="3" fillId="0" borderId="23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shrinkToFit="1"/>
    </xf>
    <xf numFmtId="0" fontId="13" fillId="34" borderId="18" xfId="0" applyNumberFormat="1" applyFont="1" applyFill="1" applyBorder="1" applyAlignment="1">
      <alignment vertical="top" wrapText="1"/>
    </xf>
    <xf numFmtId="0" fontId="12" fillId="34" borderId="18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shrinkToFit="1"/>
    </xf>
    <xf numFmtId="49" fontId="1" fillId="0" borderId="10" xfId="0" applyNumberFormat="1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3" fontId="0" fillId="0" borderId="0" xfId="0" applyNumberFormat="1" applyAlignment="1">
      <alignment/>
    </xf>
    <xf numFmtId="49" fontId="1" fillId="0" borderId="23" xfId="0" applyNumberFormat="1" applyFont="1" applyFill="1" applyBorder="1" applyAlignment="1">
      <alignment horizontal="left" vertical="top" wrapText="1" indent="2"/>
    </xf>
    <xf numFmtId="49" fontId="1" fillId="0" borderId="14" xfId="0" applyNumberFormat="1" applyFont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8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30" xfId="0" applyFont="1" applyBorder="1" applyAlignment="1">
      <alignment horizontal="left" vertical="top" wrapText="1" indent="2"/>
    </xf>
    <xf numFmtId="0" fontId="3" fillId="34" borderId="18" xfId="0" applyNumberFormat="1" applyFont="1" applyFill="1" applyBorder="1" applyAlignment="1">
      <alignment vertical="top" wrapText="1"/>
    </xf>
    <xf numFmtId="0" fontId="1" fillId="34" borderId="18" xfId="0" applyNumberFormat="1" applyFont="1" applyFill="1" applyBorder="1" applyAlignment="1">
      <alignment vertical="top" wrapText="1"/>
    </xf>
    <xf numFmtId="0" fontId="1" fillId="0" borderId="31" xfId="0" applyFont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0" fontId="1" fillId="34" borderId="18" xfId="0" applyNumberFormat="1" applyFont="1" applyFill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0.75390625" style="0" customWidth="1"/>
  </cols>
  <sheetData>
    <row r="1" spans="1:3" ht="15.75">
      <c r="A1" s="14"/>
      <c r="B1" s="140" t="s">
        <v>390</v>
      </c>
      <c r="C1" s="141"/>
    </row>
    <row r="2" spans="1:3" ht="15.75">
      <c r="A2" s="14"/>
      <c r="B2" s="14"/>
      <c r="C2" s="136"/>
    </row>
    <row r="3" spans="1:3" ht="15.75">
      <c r="A3" s="61"/>
      <c r="B3" s="142" t="s">
        <v>391</v>
      </c>
      <c r="C3" s="143"/>
    </row>
    <row r="4" spans="1:3" ht="15.75">
      <c r="A4" s="78"/>
      <c r="B4" s="142" t="s">
        <v>392</v>
      </c>
      <c r="C4" s="143"/>
    </row>
    <row r="5" spans="1:3" ht="15.75">
      <c r="A5" s="78"/>
      <c r="B5" s="136" t="s">
        <v>430</v>
      </c>
      <c r="C5" s="137"/>
    </row>
    <row r="6" spans="1:3" ht="15.75">
      <c r="A6" s="78"/>
      <c r="B6" s="78"/>
      <c r="C6" s="78"/>
    </row>
    <row r="7" spans="1:3" ht="15.75">
      <c r="A7" s="139" t="s">
        <v>393</v>
      </c>
      <c r="B7" s="139"/>
      <c r="C7" s="139"/>
    </row>
    <row r="8" spans="1:3" ht="15.75">
      <c r="A8" s="139" t="s">
        <v>418</v>
      </c>
      <c r="B8" s="139"/>
      <c r="C8" s="139"/>
    </row>
    <row r="9" spans="1:3" ht="15.75">
      <c r="A9" s="78"/>
      <c r="B9" s="78"/>
      <c r="C9" s="78"/>
    </row>
    <row r="10" spans="1:3" ht="40.5" customHeight="1">
      <c r="A10" s="79" t="s">
        <v>160</v>
      </c>
      <c r="B10" s="80" t="s">
        <v>14</v>
      </c>
      <c r="C10" s="81" t="s">
        <v>198</v>
      </c>
    </row>
    <row r="11" spans="1:3" ht="12.75">
      <c r="A11" s="8">
        <v>1</v>
      </c>
      <c r="B11" s="7">
        <v>2</v>
      </c>
      <c r="C11" s="60">
        <v>3</v>
      </c>
    </row>
    <row r="12" spans="1:3" ht="15.75">
      <c r="A12" s="63" t="s">
        <v>156</v>
      </c>
      <c r="B12" s="51" t="s">
        <v>19</v>
      </c>
      <c r="C12" s="9">
        <f>SUM(C13,C20,C30,C39,C49,C63,C82,C90,C100,C115,C152)</f>
        <v>4467968</v>
      </c>
    </row>
    <row r="13" spans="1:3" ht="15.75">
      <c r="A13" s="5" t="s">
        <v>147</v>
      </c>
      <c r="B13" s="67" t="s">
        <v>20</v>
      </c>
      <c r="C13" s="47">
        <f>SUM(C14)</f>
        <v>2826471</v>
      </c>
    </row>
    <row r="14" spans="1:3" ht="15.75">
      <c r="A14" s="84" t="s">
        <v>9</v>
      </c>
      <c r="B14" s="85" t="s">
        <v>21</v>
      </c>
      <c r="C14" s="100">
        <f>SUM(C15:C18)</f>
        <v>2826471</v>
      </c>
    </row>
    <row r="15" spans="1:3" ht="79.5" customHeight="1">
      <c r="A15" s="86" t="s">
        <v>221</v>
      </c>
      <c r="B15" s="87" t="s">
        <v>22</v>
      </c>
      <c r="C15" s="48">
        <v>2773805</v>
      </c>
    </row>
    <row r="16" spans="1:3" ht="110.25">
      <c r="A16" s="86" t="s">
        <v>222</v>
      </c>
      <c r="B16" s="87" t="s">
        <v>23</v>
      </c>
      <c r="C16" s="48">
        <v>26770</v>
      </c>
    </row>
    <row r="17" spans="1:3" ht="49.5" customHeight="1">
      <c r="A17" s="86" t="s">
        <v>223</v>
      </c>
      <c r="B17" s="87" t="s">
        <v>25</v>
      </c>
      <c r="C17" s="48">
        <v>24232</v>
      </c>
    </row>
    <row r="18" spans="1:3" ht="96" customHeight="1">
      <c r="A18" s="86" t="s">
        <v>224</v>
      </c>
      <c r="B18" s="87" t="s">
        <v>24</v>
      </c>
      <c r="C18" s="48">
        <v>1664</v>
      </c>
    </row>
    <row r="19" spans="1:3" ht="15.75">
      <c r="A19" s="35"/>
      <c r="B19" s="68"/>
      <c r="C19" s="48"/>
    </row>
    <row r="20" spans="1:3" ht="15.75">
      <c r="A20" s="5" t="s">
        <v>148</v>
      </c>
      <c r="B20" s="67" t="s">
        <v>26</v>
      </c>
      <c r="C20" s="52">
        <f>SUM(C21,C24,C27)</f>
        <v>354268</v>
      </c>
    </row>
    <row r="21" spans="1:3" ht="31.5">
      <c r="A21" s="6" t="s">
        <v>10</v>
      </c>
      <c r="B21" s="69" t="s">
        <v>226</v>
      </c>
      <c r="C21" s="54">
        <f>SUM(C22:C23)</f>
        <v>321712</v>
      </c>
    </row>
    <row r="22" spans="1:3" ht="31.5">
      <c r="A22" s="35" t="s">
        <v>216</v>
      </c>
      <c r="B22" s="69" t="s">
        <v>27</v>
      </c>
      <c r="C22" s="48">
        <v>323095</v>
      </c>
    </row>
    <row r="23" spans="1:3" ht="47.25" customHeight="1">
      <c r="A23" s="35" t="s">
        <v>225</v>
      </c>
      <c r="B23" s="69" t="s">
        <v>28</v>
      </c>
      <c r="C23" s="48">
        <v>-1383</v>
      </c>
    </row>
    <row r="24" spans="1:3" ht="15.75">
      <c r="A24" s="6" t="s">
        <v>161</v>
      </c>
      <c r="B24" s="71" t="s">
        <v>227</v>
      </c>
      <c r="C24" s="28">
        <f>SUM(C25:C26)</f>
        <v>22114</v>
      </c>
    </row>
    <row r="25" spans="1:3" ht="15.75">
      <c r="A25" s="35" t="s">
        <v>161</v>
      </c>
      <c r="B25" s="69" t="s">
        <v>29</v>
      </c>
      <c r="C25" s="48">
        <v>22436</v>
      </c>
    </row>
    <row r="26" spans="1:3" ht="31.5">
      <c r="A26" s="35" t="s">
        <v>299</v>
      </c>
      <c r="B26" s="69" t="s">
        <v>30</v>
      </c>
      <c r="C26" s="48">
        <v>-322</v>
      </c>
    </row>
    <row r="27" spans="1:3" ht="31.5" customHeight="1">
      <c r="A27" s="35" t="s">
        <v>323</v>
      </c>
      <c r="B27" s="69" t="s">
        <v>311</v>
      </c>
      <c r="C27" s="48">
        <f>SUM(C28)</f>
        <v>10442</v>
      </c>
    </row>
    <row r="28" spans="1:4" ht="35.25" customHeight="1">
      <c r="A28" s="35" t="s">
        <v>322</v>
      </c>
      <c r="B28" s="69" t="s">
        <v>310</v>
      </c>
      <c r="C28" s="48">
        <v>10442</v>
      </c>
      <c r="D28" s="122"/>
    </row>
    <row r="29" spans="1:3" ht="15.75">
      <c r="A29" s="4"/>
      <c r="B29" s="68"/>
      <c r="C29" s="48"/>
    </row>
    <row r="30" spans="1:3" ht="15.75">
      <c r="A30" s="5" t="s">
        <v>149</v>
      </c>
      <c r="B30" s="67" t="s">
        <v>31</v>
      </c>
      <c r="C30" s="101">
        <f>SUM(C31,C33)</f>
        <v>245219</v>
      </c>
    </row>
    <row r="31" spans="1:3" ht="15.75">
      <c r="A31" s="40" t="s">
        <v>180</v>
      </c>
      <c r="B31" s="69" t="s">
        <v>32</v>
      </c>
      <c r="C31" s="102">
        <f>SUM(C32)</f>
        <v>51010</v>
      </c>
    </row>
    <row r="32" spans="1:3" ht="48.75" customHeight="1">
      <c r="A32" s="6" t="s">
        <v>16</v>
      </c>
      <c r="B32" s="71" t="s">
        <v>33</v>
      </c>
      <c r="C32" s="48">
        <v>51010</v>
      </c>
    </row>
    <row r="33" spans="1:3" ht="15.75">
      <c r="A33" s="6" t="s">
        <v>11</v>
      </c>
      <c r="B33" s="68" t="s">
        <v>34</v>
      </c>
      <c r="C33" s="48">
        <f>SUM(C35:C36)</f>
        <v>194209</v>
      </c>
    </row>
    <row r="34" spans="1:3" ht="48" customHeight="1">
      <c r="A34" s="35" t="s">
        <v>181</v>
      </c>
      <c r="B34" s="69" t="s">
        <v>35</v>
      </c>
      <c r="C34" s="48">
        <f>SUM(C35)</f>
        <v>9376</v>
      </c>
    </row>
    <row r="35" spans="1:3" ht="67.5" customHeight="1">
      <c r="A35" s="35" t="s">
        <v>182</v>
      </c>
      <c r="B35" s="69" t="s">
        <v>36</v>
      </c>
      <c r="C35" s="48">
        <v>9376</v>
      </c>
    </row>
    <row r="36" spans="1:3" ht="50.25" customHeight="1">
      <c r="A36" s="35" t="s">
        <v>406</v>
      </c>
      <c r="B36" s="69" t="s">
        <v>37</v>
      </c>
      <c r="C36" s="48">
        <f>C37</f>
        <v>184833</v>
      </c>
    </row>
    <row r="37" spans="1:3" ht="66.75" customHeight="1">
      <c r="A37" s="35" t="s">
        <v>407</v>
      </c>
      <c r="B37" s="69" t="s">
        <v>38</v>
      </c>
      <c r="C37" s="48">
        <v>184833</v>
      </c>
    </row>
    <row r="38" spans="1:3" ht="15.75">
      <c r="A38" s="10"/>
      <c r="B38" s="68"/>
      <c r="C38" s="48"/>
    </row>
    <row r="39" spans="1:3" ht="15.75">
      <c r="A39" s="5" t="s">
        <v>150</v>
      </c>
      <c r="B39" s="67" t="s">
        <v>39</v>
      </c>
      <c r="C39" s="101">
        <f>SUM(C40,C42)</f>
        <v>60369</v>
      </c>
    </row>
    <row r="40" spans="1:3" ht="31.5">
      <c r="A40" s="39" t="s">
        <v>183</v>
      </c>
      <c r="B40" s="44" t="s">
        <v>40</v>
      </c>
      <c r="C40" s="24">
        <f>SUM(C41)</f>
        <v>58117</v>
      </c>
    </row>
    <row r="41" spans="1:3" ht="47.25">
      <c r="A41" s="6" t="s">
        <v>157</v>
      </c>
      <c r="B41" s="68" t="s">
        <v>41</v>
      </c>
      <c r="C41" s="48">
        <v>58117</v>
      </c>
    </row>
    <row r="42" spans="1:3" ht="31.5">
      <c r="A42" s="39" t="s">
        <v>184</v>
      </c>
      <c r="B42" s="44" t="s">
        <v>42</v>
      </c>
      <c r="C42" s="48">
        <f>SUM(C43,C45,C46)</f>
        <v>2252</v>
      </c>
    </row>
    <row r="43" spans="1:6" ht="63.75" customHeight="1">
      <c r="A43" s="6" t="s">
        <v>228</v>
      </c>
      <c r="B43" s="68" t="s">
        <v>43</v>
      </c>
      <c r="C43" s="28">
        <f>SUM(C44)</f>
        <v>1798</v>
      </c>
      <c r="F43" s="122"/>
    </row>
    <row r="44" spans="1:3" ht="96.75" customHeight="1">
      <c r="A44" s="86" t="s">
        <v>401</v>
      </c>
      <c r="B44" s="87" t="s">
        <v>229</v>
      </c>
      <c r="C44" s="48">
        <v>1798</v>
      </c>
    </row>
    <row r="45" spans="1:3" ht="31.5">
      <c r="A45" s="88" t="s">
        <v>139</v>
      </c>
      <c r="B45" s="89" t="s">
        <v>44</v>
      </c>
      <c r="C45" s="48">
        <v>75</v>
      </c>
    </row>
    <row r="46" spans="1:3" ht="63">
      <c r="A46" s="6" t="s">
        <v>403</v>
      </c>
      <c r="B46" s="68" t="s">
        <v>45</v>
      </c>
      <c r="C46" s="53">
        <f>SUM(C47)</f>
        <v>379</v>
      </c>
    </row>
    <row r="47" spans="1:3" ht="94.5" customHeight="1">
      <c r="A47" s="6" t="s">
        <v>402</v>
      </c>
      <c r="B47" s="70" t="s">
        <v>230</v>
      </c>
      <c r="C47" s="33">
        <v>379</v>
      </c>
    </row>
    <row r="48" spans="1:3" ht="15.75">
      <c r="A48" s="6"/>
      <c r="B48" s="70"/>
      <c r="C48" s="33"/>
    </row>
    <row r="49" spans="1:3" ht="31.5">
      <c r="A49" s="5" t="s">
        <v>158</v>
      </c>
      <c r="B49" s="67" t="s">
        <v>46</v>
      </c>
      <c r="C49" s="34">
        <f>SUM(C50,C52,C55)</f>
        <v>-203</v>
      </c>
    </row>
    <row r="50" spans="1:3" ht="31.5">
      <c r="A50" s="6" t="s">
        <v>140</v>
      </c>
      <c r="B50" s="72" t="s">
        <v>47</v>
      </c>
      <c r="C50" s="33">
        <f>SUM(C51)</f>
        <v>-104</v>
      </c>
    </row>
    <row r="51" spans="1:3" ht="47.25">
      <c r="A51" s="35" t="s">
        <v>185</v>
      </c>
      <c r="B51" s="69" t="s">
        <v>48</v>
      </c>
      <c r="C51" s="33">
        <v>-104</v>
      </c>
    </row>
    <row r="52" spans="1:3" ht="15.75">
      <c r="A52" s="35" t="s">
        <v>149</v>
      </c>
      <c r="B52" s="69" t="s">
        <v>49</v>
      </c>
      <c r="C52" s="33">
        <f>SUM(C53)</f>
        <v>-23</v>
      </c>
    </row>
    <row r="53" spans="1:3" ht="31.5">
      <c r="A53" s="6" t="s">
        <v>141</v>
      </c>
      <c r="B53" s="72" t="s">
        <v>50</v>
      </c>
      <c r="C53" s="46">
        <f>SUM(C54)</f>
        <v>-23</v>
      </c>
    </row>
    <row r="54" spans="1:3" ht="31.5">
      <c r="A54" s="35" t="s">
        <v>220</v>
      </c>
      <c r="B54" s="69" t="s">
        <v>231</v>
      </c>
      <c r="C54" s="33">
        <v>-23</v>
      </c>
    </row>
    <row r="55" spans="1:3" ht="31.5">
      <c r="A55" s="6" t="s">
        <v>142</v>
      </c>
      <c r="B55" s="70" t="s">
        <v>51</v>
      </c>
      <c r="C55" s="33">
        <f>SUM(C56,C58,C60)</f>
        <v>-76</v>
      </c>
    </row>
    <row r="56" spans="1:3" ht="15.75">
      <c r="A56" s="35" t="s">
        <v>186</v>
      </c>
      <c r="B56" s="69" t="s">
        <v>52</v>
      </c>
      <c r="C56" s="33">
        <f>SUM(C57)</f>
        <v>-16</v>
      </c>
    </row>
    <row r="57" spans="1:3" ht="31.5">
      <c r="A57" s="35" t="s">
        <v>187</v>
      </c>
      <c r="B57" s="69" t="s">
        <v>232</v>
      </c>
      <c r="C57" s="33">
        <v>-16</v>
      </c>
    </row>
    <row r="58" spans="1:3" ht="50.25" customHeight="1">
      <c r="A58" s="38" t="s">
        <v>188</v>
      </c>
      <c r="B58" s="44" t="s">
        <v>53</v>
      </c>
      <c r="C58" s="33">
        <f>SUM(C59)</f>
        <v>-10</v>
      </c>
    </row>
    <row r="59" spans="1:3" ht="64.5" customHeight="1">
      <c r="A59" s="35" t="s">
        <v>189</v>
      </c>
      <c r="B59" s="69" t="s">
        <v>233</v>
      </c>
      <c r="C59" s="33">
        <v>-10</v>
      </c>
    </row>
    <row r="60" spans="1:3" ht="15.75">
      <c r="A60" s="39" t="s">
        <v>190</v>
      </c>
      <c r="B60" s="103" t="s">
        <v>54</v>
      </c>
      <c r="C60" s="54">
        <f>SUM(C61)</f>
        <v>-50</v>
      </c>
    </row>
    <row r="61" spans="1:3" ht="31.5">
      <c r="A61" s="35" t="s">
        <v>191</v>
      </c>
      <c r="B61" s="66" t="s">
        <v>234</v>
      </c>
      <c r="C61" s="33">
        <v>-50</v>
      </c>
    </row>
    <row r="62" spans="1:3" ht="15.75">
      <c r="A62" s="10"/>
      <c r="B62" s="68"/>
      <c r="C62" s="33"/>
    </row>
    <row r="63" spans="1:4" ht="31.5">
      <c r="A63" s="5" t="s">
        <v>151</v>
      </c>
      <c r="B63" s="67" t="s">
        <v>55</v>
      </c>
      <c r="C63" s="32">
        <f>SUM(C64,C66,C75,C78)</f>
        <v>459026</v>
      </c>
      <c r="D63" s="122"/>
    </row>
    <row r="64" spans="1:3" s="2" customFormat="1" ht="78.75">
      <c r="A64" s="39" t="s">
        <v>146</v>
      </c>
      <c r="B64" s="74" t="s">
        <v>56</v>
      </c>
      <c r="C64" s="33">
        <f>SUM(C65)</f>
        <v>4540</v>
      </c>
    </row>
    <row r="65" spans="1:3" s="2" customFormat="1" ht="49.5" customHeight="1">
      <c r="A65" s="39" t="s">
        <v>145</v>
      </c>
      <c r="B65" s="74" t="s">
        <v>57</v>
      </c>
      <c r="C65" s="33">
        <v>4540</v>
      </c>
    </row>
    <row r="66" spans="1:3" ht="79.5" customHeight="1">
      <c r="A66" s="39" t="s">
        <v>217</v>
      </c>
      <c r="B66" s="74" t="s">
        <v>58</v>
      </c>
      <c r="C66" s="33">
        <f>SUM(C67,C69,C71,C73)</f>
        <v>379101</v>
      </c>
    </row>
    <row r="67" spans="1:3" ht="63" customHeight="1">
      <c r="A67" s="39" t="s">
        <v>215</v>
      </c>
      <c r="B67" s="74" t="s">
        <v>59</v>
      </c>
      <c r="C67" s="33">
        <f>SUM(C68)</f>
        <v>208522</v>
      </c>
    </row>
    <row r="68" spans="1:3" ht="79.5" customHeight="1">
      <c r="A68" s="86" t="s">
        <v>235</v>
      </c>
      <c r="B68" s="87" t="s">
        <v>238</v>
      </c>
      <c r="C68" s="33">
        <v>208522</v>
      </c>
    </row>
    <row r="69" spans="1:3" ht="78.75">
      <c r="A69" s="39" t="s">
        <v>218</v>
      </c>
      <c r="B69" s="44" t="s">
        <v>60</v>
      </c>
      <c r="C69" s="33">
        <f>SUM(C70)</f>
        <v>33071</v>
      </c>
    </row>
    <row r="70" spans="1:3" ht="78.75">
      <c r="A70" s="4" t="s">
        <v>219</v>
      </c>
      <c r="B70" s="68" t="s">
        <v>61</v>
      </c>
      <c r="C70" s="33">
        <v>33071</v>
      </c>
    </row>
    <row r="71" spans="1:3" ht="48" customHeight="1">
      <c r="A71" s="90" t="s">
        <v>236</v>
      </c>
      <c r="B71" s="68" t="s">
        <v>239</v>
      </c>
      <c r="C71" s="55">
        <f>SUM(C72)</f>
        <v>629</v>
      </c>
    </row>
    <row r="72" spans="1:3" ht="63.75" customHeight="1">
      <c r="A72" s="90" t="s">
        <v>237</v>
      </c>
      <c r="B72" s="68" t="s">
        <v>240</v>
      </c>
      <c r="C72" s="33">
        <v>629</v>
      </c>
    </row>
    <row r="73" spans="1:3" ht="78.75" customHeight="1">
      <c r="A73" s="39" t="s">
        <v>408</v>
      </c>
      <c r="B73" s="44" t="s">
        <v>62</v>
      </c>
      <c r="C73" s="33">
        <f>SUM(C74)</f>
        <v>136879</v>
      </c>
    </row>
    <row r="74" spans="1:3" ht="64.5" customHeight="1">
      <c r="A74" s="4" t="s">
        <v>409</v>
      </c>
      <c r="B74" s="68" t="s">
        <v>63</v>
      </c>
      <c r="C74" s="33">
        <v>136879</v>
      </c>
    </row>
    <row r="75" spans="1:3" ht="31.5">
      <c r="A75" s="4" t="s">
        <v>12</v>
      </c>
      <c r="B75" s="68" t="s">
        <v>64</v>
      </c>
      <c r="C75" s="33">
        <f>C76</f>
        <v>7337</v>
      </c>
    </row>
    <row r="76" spans="1:3" ht="48.75" customHeight="1">
      <c r="A76" s="4" t="s">
        <v>0</v>
      </c>
      <c r="B76" s="68" t="s">
        <v>65</v>
      </c>
      <c r="C76" s="33">
        <f>SUM(C77)</f>
        <v>7337</v>
      </c>
    </row>
    <row r="77" spans="1:3" ht="49.5" customHeight="1">
      <c r="A77" s="4" t="s">
        <v>15</v>
      </c>
      <c r="B77" s="68" t="s">
        <v>66</v>
      </c>
      <c r="C77" s="33">
        <v>7337</v>
      </c>
    </row>
    <row r="78" spans="1:3" ht="81" customHeight="1">
      <c r="A78" s="4" t="s">
        <v>2</v>
      </c>
      <c r="B78" s="68" t="s">
        <v>67</v>
      </c>
      <c r="C78" s="33">
        <f>SUM(,C79)</f>
        <v>68048</v>
      </c>
    </row>
    <row r="79" spans="1:3" ht="79.5" customHeight="1">
      <c r="A79" s="4" t="s">
        <v>3</v>
      </c>
      <c r="B79" s="68" t="s">
        <v>68</v>
      </c>
      <c r="C79" s="33">
        <f>SUM(C80)</f>
        <v>68048</v>
      </c>
    </row>
    <row r="80" spans="1:3" ht="78" customHeight="1">
      <c r="A80" s="4" t="s">
        <v>410</v>
      </c>
      <c r="B80" s="68" t="s">
        <v>69</v>
      </c>
      <c r="C80" s="33">
        <v>68048</v>
      </c>
    </row>
    <row r="81" spans="1:3" ht="15.75">
      <c r="A81" s="4"/>
      <c r="B81" s="68"/>
      <c r="C81" s="33"/>
    </row>
    <row r="82" spans="1:3" s="1" customFormat="1" ht="15.75">
      <c r="A82" s="5" t="s">
        <v>154</v>
      </c>
      <c r="B82" s="67" t="s">
        <v>70</v>
      </c>
      <c r="C82" s="32">
        <f>C83</f>
        <v>18724</v>
      </c>
    </row>
    <row r="83" spans="1:3" ht="15.75">
      <c r="A83" s="4" t="s">
        <v>13</v>
      </c>
      <c r="B83" s="68" t="s">
        <v>71</v>
      </c>
      <c r="C83" s="55">
        <f>SUM(C84:C88)</f>
        <v>18724</v>
      </c>
    </row>
    <row r="84" spans="1:3" ht="31.5">
      <c r="A84" s="86" t="s">
        <v>241</v>
      </c>
      <c r="B84" s="87" t="s">
        <v>245</v>
      </c>
      <c r="C84" s="33">
        <v>2603</v>
      </c>
    </row>
    <row r="85" spans="1:3" ht="31.5">
      <c r="A85" s="86" t="s">
        <v>242</v>
      </c>
      <c r="B85" s="87" t="s">
        <v>246</v>
      </c>
      <c r="C85" s="33">
        <v>802</v>
      </c>
    </row>
    <row r="86" spans="1:3" ht="15.75">
      <c r="A86" s="86" t="s">
        <v>243</v>
      </c>
      <c r="B86" s="87" t="s">
        <v>247</v>
      </c>
      <c r="C86" s="33">
        <v>1421</v>
      </c>
    </row>
    <row r="87" spans="1:3" ht="15.75">
      <c r="A87" s="86" t="s">
        <v>244</v>
      </c>
      <c r="B87" s="87" t="s">
        <v>248</v>
      </c>
      <c r="C87" s="33">
        <v>13898</v>
      </c>
    </row>
    <row r="88" spans="1:3" ht="31.5" hidden="1">
      <c r="A88" s="92" t="s">
        <v>297</v>
      </c>
      <c r="B88" s="87" t="s">
        <v>298</v>
      </c>
      <c r="C88" s="33">
        <v>0</v>
      </c>
    </row>
    <row r="89" spans="1:3" ht="15.75">
      <c r="A89" s="4"/>
      <c r="B89" s="68"/>
      <c r="C89" s="33"/>
    </row>
    <row r="90" spans="1:3" s="1" customFormat="1" ht="31.5" customHeight="1">
      <c r="A90" s="5" t="s">
        <v>249</v>
      </c>
      <c r="B90" s="75" t="s">
        <v>72</v>
      </c>
      <c r="C90" s="32">
        <f>C91+C94</f>
        <v>15432</v>
      </c>
    </row>
    <row r="91" spans="1:3" s="1" customFormat="1" ht="15.75" customHeight="1">
      <c r="A91" s="38" t="s">
        <v>250</v>
      </c>
      <c r="B91" s="91" t="s">
        <v>255</v>
      </c>
      <c r="C91" s="33">
        <f>SUM(C92)</f>
        <v>7906</v>
      </c>
    </row>
    <row r="92" spans="1:3" ht="15.75">
      <c r="A92" s="38" t="s">
        <v>427</v>
      </c>
      <c r="B92" s="91" t="s">
        <v>256</v>
      </c>
      <c r="C92" s="55">
        <f>SUM(C93)</f>
        <v>7906</v>
      </c>
    </row>
    <row r="93" spans="1:3" ht="31.5">
      <c r="A93" s="4" t="s">
        <v>251</v>
      </c>
      <c r="B93" s="91" t="s">
        <v>257</v>
      </c>
      <c r="C93" s="33">
        <v>7906</v>
      </c>
    </row>
    <row r="94" spans="1:3" ht="15.75" customHeight="1">
      <c r="A94" s="38" t="s">
        <v>428</v>
      </c>
      <c r="B94" s="91" t="s">
        <v>258</v>
      </c>
      <c r="C94" s="55">
        <f>SUM(C95,C97)</f>
        <v>7526</v>
      </c>
    </row>
    <row r="95" spans="1:3" ht="31.5">
      <c r="A95" s="92" t="s">
        <v>252</v>
      </c>
      <c r="B95" s="87" t="s">
        <v>259</v>
      </c>
      <c r="C95" s="55">
        <f>SUM(C96)</f>
        <v>1152</v>
      </c>
    </row>
    <row r="96" spans="1:3" ht="32.25" customHeight="1">
      <c r="A96" s="86" t="s">
        <v>253</v>
      </c>
      <c r="B96" s="87" t="s">
        <v>260</v>
      </c>
      <c r="C96" s="33">
        <v>1152</v>
      </c>
    </row>
    <row r="97" spans="1:3" ht="15.75">
      <c r="A97" s="38" t="s">
        <v>254</v>
      </c>
      <c r="B97" s="76" t="s">
        <v>261</v>
      </c>
      <c r="C97" s="55">
        <f>SUM(C98)</f>
        <v>6374</v>
      </c>
    </row>
    <row r="98" spans="1:3" ht="31.5">
      <c r="A98" s="4" t="s">
        <v>411</v>
      </c>
      <c r="B98" s="72" t="s">
        <v>262</v>
      </c>
      <c r="C98" s="33">
        <v>6374</v>
      </c>
    </row>
    <row r="99" spans="1:3" ht="15.75">
      <c r="A99" s="4"/>
      <c r="B99" s="68"/>
      <c r="C99" s="33"/>
    </row>
    <row r="100" spans="1:3" ht="19.5" customHeight="1">
      <c r="A100" s="5" t="s">
        <v>152</v>
      </c>
      <c r="B100" s="67" t="s">
        <v>73</v>
      </c>
      <c r="C100" s="34">
        <f>SUM(C101,C103,C109)</f>
        <v>360953</v>
      </c>
    </row>
    <row r="101" spans="1:3" ht="15.75">
      <c r="A101" s="38" t="s">
        <v>192</v>
      </c>
      <c r="B101" s="44" t="s">
        <v>74</v>
      </c>
      <c r="C101" s="33">
        <f>SUM(C102)</f>
        <v>1429</v>
      </c>
    </row>
    <row r="102" spans="1:3" ht="31.5" customHeight="1">
      <c r="A102" s="38" t="s">
        <v>17</v>
      </c>
      <c r="B102" s="44" t="s">
        <v>75</v>
      </c>
      <c r="C102" s="33">
        <v>1429</v>
      </c>
    </row>
    <row r="103" spans="1:3" ht="82.5" customHeight="1">
      <c r="A103" s="38" t="s">
        <v>4</v>
      </c>
      <c r="B103" s="76" t="s">
        <v>76</v>
      </c>
      <c r="C103" s="33">
        <f>SUM(C104,C106)</f>
        <v>316143</v>
      </c>
    </row>
    <row r="104" spans="1:3" ht="82.5" customHeight="1">
      <c r="A104" s="4" t="s">
        <v>5</v>
      </c>
      <c r="B104" s="68" t="s">
        <v>263</v>
      </c>
      <c r="C104" s="33">
        <f>SUM(C105)</f>
        <v>316115</v>
      </c>
    </row>
    <row r="105" spans="1:3" ht="96" customHeight="1">
      <c r="A105" s="38" t="s">
        <v>6</v>
      </c>
      <c r="B105" s="44" t="s">
        <v>264</v>
      </c>
      <c r="C105" s="33">
        <v>316115</v>
      </c>
    </row>
    <row r="106" spans="1:3" ht="81" customHeight="1">
      <c r="A106" s="94" t="s">
        <v>405</v>
      </c>
      <c r="B106" s="93" t="s">
        <v>265</v>
      </c>
      <c r="C106" s="28">
        <f>SUM(C107:C108)</f>
        <v>28</v>
      </c>
    </row>
    <row r="107" spans="1:3" ht="81" customHeight="1">
      <c r="A107" s="6" t="s">
        <v>394</v>
      </c>
      <c r="B107" s="83" t="s">
        <v>266</v>
      </c>
      <c r="C107" s="33">
        <v>28</v>
      </c>
    </row>
    <row r="108" spans="1:3" ht="97.5" customHeight="1">
      <c r="A108" s="126" t="s">
        <v>421</v>
      </c>
      <c r="B108" s="125" t="s">
        <v>400</v>
      </c>
      <c r="C108" s="33">
        <v>0</v>
      </c>
    </row>
    <row r="109" spans="1:3" ht="49.5" customHeight="1">
      <c r="A109" s="39" t="s">
        <v>211</v>
      </c>
      <c r="B109" s="74" t="s">
        <v>77</v>
      </c>
      <c r="C109" s="33">
        <f>SUM(C110,C112)</f>
        <v>43381</v>
      </c>
    </row>
    <row r="110" spans="1:3" ht="31.5">
      <c r="A110" s="38" t="s">
        <v>193</v>
      </c>
      <c r="B110" s="44" t="s">
        <v>78</v>
      </c>
      <c r="C110" s="33">
        <f>SUM(C111)</f>
        <v>35200</v>
      </c>
    </row>
    <row r="111" spans="1:3" ht="48.75" customHeight="1">
      <c r="A111" s="4" t="s">
        <v>144</v>
      </c>
      <c r="B111" s="72" t="s">
        <v>79</v>
      </c>
      <c r="C111" s="33">
        <v>35200</v>
      </c>
    </row>
    <row r="112" spans="1:3" ht="47.25">
      <c r="A112" s="38" t="s">
        <v>7</v>
      </c>
      <c r="B112" s="76" t="s">
        <v>80</v>
      </c>
      <c r="C112" s="33">
        <f>SUM(C113)</f>
        <v>8181</v>
      </c>
    </row>
    <row r="113" spans="1:3" ht="50.25" customHeight="1">
      <c r="A113" s="4" t="s">
        <v>8</v>
      </c>
      <c r="B113" s="72" t="s">
        <v>81</v>
      </c>
      <c r="C113" s="33">
        <v>8181</v>
      </c>
    </row>
    <row r="114" spans="1:3" ht="15.75">
      <c r="A114" s="4"/>
      <c r="B114" s="68"/>
      <c r="C114" s="33"/>
    </row>
    <row r="115" spans="1:3" ht="15.75" customHeight="1">
      <c r="A115" s="5" t="s">
        <v>153</v>
      </c>
      <c r="B115" s="67" t="s">
        <v>82</v>
      </c>
      <c r="C115" s="32">
        <f>SUM(C116,C119,C120,C123,C125,C128,C137,C138,C142,C144,C146,C147,C148,C149)</f>
        <v>124606</v>
      </c>
    </row>
    <row r="116" spans="1:3" ht="31.5">
      <c r="A116" s="3" t="s">
        <v>137</v>
      </c>
      <c r="B116" s="68" t="s">
        <v>83</v>
      </c>
      <c r="C116" s="33">
        <f>SUM(C117,C118)</f>
        <v>1882</v>
      </c>
    </row>
    <row r="117" spans="1:3" ht="127.5" customHeight="1">
      <c r="A117" s="35" t="s">
        <v>404</v>
      </c>
      <c r="B117" s="69" t="s">
        <v>84</v>
      </c>
      <c r="C117" s="33">
        <v>1800</v>
      </c>
    </row>
    <row r="118" spans="1:3" ht="62.25" customHeight="1">
      <c r="A118" s="35" t="s">
        <v>194</v>
      </c>
      <c r="B118" s="69" t="s">
        <v>85</v>
      </c>
      <c r="C118" s="33">
        <v>82</v>
      </c>
    </row>
    <row r="119" spans="1:3" ht="63">
      <c r="A119" s="3" t="s">
        <v>138</v>
      </c>
      <c r="B119" s="68" t="s">
        <v>86</v>
      </c>
      <c r="C119" s="33">
        <v>881</v>
      </c>
    </row>
    <row r="120" spans="1:3" ht="63">
      <c r="A120" s="3" t="s">
        <v>134</v>
      </c>
      <c r="B120" s="68" t="s">
        <v>87</v>
      </c>
      <c r="C120" s="55">
        <f>C121+C122</f>
        <v>825</v>
      </c>
    </row>
    <row r="121" spans="1:3" ht="65.25" customHeight="1">
      <c r="A121" s="3" t="s">
        <v>324</v>
      </c>
      <c r="B121" s="68" t="s">
        <v>325</v>
      </c>
      <c r="C121" s="33">
        <v>823</v>
      </c>
    </row>
    <row r="122" spans="1:3" ht="49.5" customHeight="1">
      <c r="A122" s="6" t="s">
        <v>377</v>
      </c>
      <c r="B122" s="83" t="s">
        <v>378</v>
      </c>
      <c r="C122" s="33">
        <v>2</v>
      </c>
    </row>
    <row r="123" spans="1:3" ht="47.25">
      <c r="A123" s="11" t="s">
        <v>159</v>
      </c>
      <c r="B123" s="71" t="s">
        <v>88</v>
      </c>
      <c r="C123" s="33">
        <f>SUM(C124)</f>
        <v>41</v>
      </c>
    </row>
    <row r="124" spans="1:3" ht="47.25" customHeight="1">
      <c r="A124" s="35" t="s">
        <v>195</v>
      </c>
      <c r="B124" s="66" t="s">
        <v>89</v>
      </c>
      <c r="C124" s="33">
        <v>41</v>
      </c>
    </row>
    <row r="125" spans="1:3" ht="31.5">
      <c r="A125" s="35" t="s">
        <v>207</v>
      </c>
      <c r="B125" s="66" t="s">
        <v>277</v>
      </c>
      <c r="C125" s="54">
        <f>SUM(C126)</f>
        <v>-32</v>
      </c>
    </row>
    <row r="126" spans="1:3" ht="47.25">
      <c r="A126" s="35" t="s">
        <v>275</v>
      </c>
      <c r="B126" s="96" t="s">
        <v>278</v>
      </c>
      <c r="C126" s="54">
        <f>SUM(C127)</f>
        <v>-32</v>
      </c>
    </row>
    <row r="127" spans="1:3" ht="63">
      <c r="A127" s="86" t="s">
        <v>276</v>
      </c>
      <c r="B127" s="95" t="s">
        <v>279</v>
      </c>
      <c r="C127" s="33">
        <v>-32</v>
      </c>
    </row>
    <row r="128" spans="1:3" ht="111.75" customHeight="1">
      <c r="A128" s="99" t="s">
        <v>316</v>
      </c>
      <c r="B128" s="89" t="s">
        <v>292</v>
      </c>
      <c r="C128" s="33">
        <f>SUM(C129:C135)</f>
        <v>6265</v>
      </c>
    </row>
    <row r="129" spans="1:3" ht="31.5">
      <c r="A129" s="40" t="s">
        <v>293</v>
      </c>
      <c r="B129" s="44" t="s">
        <v>90</v>
      </c>
      <c r="C129" s="33">
        <v>3233</v>
      </c>
    </row>
    <row r="130" spans="1:3" ht="47.25">
      <c r="A130" s="40" t="s">
        <v>294</v>
      </c>
      <c r="B130" s="44" t="s">
        <v>91</v>
      </c>
      <c r="C130" s="33">
        <v>183</v>
      </c>
    </row>
    <row r="131" spans="1:3" ht="35.25" customHeight="1">
      <c r="A131" s="36" t="s">
        <v>295</v>
      </c>
      <c r="B131" s="44" t="s">
        <v>92</v>
      </c>
      <c r="C131" s="33">
        <v>87</v>
      </c>
    </row>
    <row r="132" spans="1:3" ht="33" customHeight="1">
      <c r="A132" s="11" t="s">
        <v>1</v>
      </c>
      <c r="B132" s="83" t="s">
        <v>93</v>
      </c>
      <c r="C132" s="33">
        <v>105</v>
      </c>
    </row>
    <row r="133" spans="1:3" ht="31.5">
      <c r="A133" s="40" t="s">
        <v>196</v>
      </c>
      <c r="B133" s="44" t="s">
        <v>94</v>
      </c>
      <c r="C133" s="33">
        <v>1913</v>
      </c>
    </row>
    <row r="134" spans="1:3" ht="31.5">
      <c r="A134" s="40" t="s">
        <v>197</v>
      </c>
      <c r="B134" s="44" t="s">
        <v>95</v>
      </c>
      <c r="C134" s="33">
        <v>714</v>
      </c>
    </row>
    <row r="135" spans="1:3" ht="31.5">
      <c r="A135" s="6" t="s">
        <v>395</v>
      </c>
      <c r="B135" s="83" t="s">
        <v>396</v>
      </c>
      <c r="C135" s="33">
        <f>SUM(C136)</f>
        <v>30</v>
      </c>
    </row>
    <row r="136" spans="1:3" ht="47.25">
      <c r="A136" s="6" t="s">
        <v>397</v>
      </c>
      <c r="B136" s="83" t="s">
        <v>398</v>
      </c>
      <c r="C136" s="33">
        <v>30</v>
      </c>
    </row>
    <row r="137" spans="1:3" ht="63">
      <c r="A137" s="3" t="s">
        <v>135</v>
      </c>
      <c r="B137" s="68" t="s">
        <v>96</v>
      </c>
      <c r="C137" s="33">
        <v>7755</v>
      </c>
    </row>
    <row r="138" spans="1:3" ht="31.5">
      <c r="A138" s="3" t="s">
        <v>267</v>
      </c>
      <c r="B138" s="68" t="s">
        <v>97</v>
      </c>
      <c r="C138" s="33">
        <f>SUM(C139,C141)</f>
        <v>1148</v>
      </c>
    </row>
    <row r="139" spans="1:3" ht="47.25">
      <c r="A139" s="92" t="s">
        <v>268</v>
      </c>
      <c r="B139" s="87" t="s">
        <v>271</v>
      </c>
      <c r="C139" s="33">
        <f>SUM(C140)</f>
        <v>40</v>
      </c>
    </row>
    <row r="140" spans="1:3" ht="48.75" customHeight="1">
      <c r="A140" s="86" t="s">
        <v>269</v>
      </c>
      <c r="B140" s="95" t="s">
        <v>272</v>
      </c>
      <c r="C140" s="33">
        <v>40</v>
      </c>
    </row>
    <row r="141" spans="1:3" ht="31.5">
      <c r="A141" s="86" t="s">
        <v>270</v>
      </c>
      <c r="B141" s="95" t="s">
        <v>273</v>
      </c>
      <c r="C141" s="33">
        <v>1108</v>
      </c>
    </row>
    <row r="142" spans="1:3" ht="50.25" customHeight="1">
      <c r="A142" s="11" t="s">
        <v>162</v>
      </c>
      <c r="B142" s="71" t="s">
        <v>98</v>
      </c>
      <c r="C142" s="33">
        <f>SUM(C143)</f>
        <v>179</v>
      </c>
    </row>
    <row r="143" spans="1:3" ht="49.5" customHeight="1">
      <c r="A143" s="40" t="s">
        <v>208</v>
      </c>
      <c r="B143" s="44" t="s">
        <v>99</v>
      </c>
      <c r="C143" s="33">
        <v>179</v>
      </c>
    </row>
    <row r="144" spans="1:3" ht="66" customHeight="1">
      <c r="A144" s="92" t="s">
        <v>345</v>
      </c>
      <c r="B144" s="95" t="s">
        <v>280</v>
      </c>
      <c r="C144" s="56">
        <f>SUM(C145)</f>
        <v>645</v>
      </c>
    </row>
    <row r="145" spans="1:3" ht="78.75">
      <c r="A145" s="92" t="s">
        <v>346</v>
      </c>
      <c r="B145" s="95" t="s">
        <v>281</v>
      </c>
      <c r="C145" s="33">
        <v>645</v>
      </c>
    </row>
    <row r="146" spans="1:3" ht="33" customHeight="1">
      <c r="A146" s="92" t="s">
        <v>313</v>
      </c>
      <c r="B146" s="95" t="s">
        <v>312</v>
      </c>
      <c r="C146" s="33">
        <v>1332</v>
      </c>
    </row>
    <row r="147" spans="1:3" ht="64.5" customHeight="1">
      <c r="A147" s="92" t="s">
        <v>274</v>
      </c>
      <c r="B147" s="95" t="s">
        <v>282</v>
      </c>
      <c r="C147" s="33">
        <v>6751</v>
      </c>
    </row>
    <row r="148" spans="1:3" ht="33" customHeight="1">
      <c r="A148" s="92" t="s">
        <v>315</v>
      </c>
      <c r="B148" s="87" t="s">
        <v>314</v>
      </c>
      <c r="C148" s="33">
        <v>6024</v>
      </c>
    </row>
    <row r="149" spans="1:3" ht="31.5">
      <c r="A149" s="3" t="s">
        <v>136</v>
      </c>
      <c r="B149" s="68" t="s">
        <v>100</v>
      </c>
      <c r="C149" s="33">
        <f>SUM(C150)</f>
        <v>90910</v>
      </c>
    </row>
    <row r="150" spans="1:3" ht="47.25">
      <c r="A150" s="36" t="s">
        <v>199</v>
      </c>
      <c r="B150" s="44" t="s">
        <v>101</v>
      </c>
      <c r="C150" s="33">
        <v>90910</v>
      </c>
    </row>
    <row r="151" spans="1:3" ht="15.75">
      <c r="A151" s="12"/>
      <c r="B151" s="73"/>
      <c r="C151" s="33"/>
    </row>
    <row r="152" spans="1:3" ht="15.75">
      <c r="A152" s="13" t="s">
        <v>155</v>
      </c>
      <c r="B152" s="77" t="s">
        <v>102</v>
      </c>
      <c r="C152" s="32">
        <f>SUM(C153,C155)</f>
        <v>3103</v>
      </c>
    </row>
    <row r="153" spans="1:3" ht="15.75">
      <c r="A153" s="4" t="s">
        <v>200</v>
      </c>
      <c r="B153" s="73" t="s">
        <v>103</v>
      </c>
      <c r="C153" s="33">
        <f>SUM(C154)</f>
        <v>0</v>
      </c>
    </row>
    <row r="154" spans="1:3" ht="31.5" customHeight="1">
      <c r="A154" s="4" t="s">
        <v>163</v>
      </c>
      <c r="B154" s="73" t="s">
        <v>104</v>
      </c>
      <c r="C154" s="33">
        <v>0</v>
      </c>
    </row>
    <row r="155" spans="1:3" ht="15.75">
      <c r="A155" s="41" t="s">
        <v>155</v>
      </c>
      <c r="B155" s="74" t="s">
        <v>105</v>
      </c>
      <c r="C155" s="33">
        <f>SUM(C156)</f>
        <v>3103</v>
      </c>
    </row>
    <row r="156" spans="1:3" ht="15.75">
      <c r="A156" s="4" t="s">
        <v>18</v>
      </c>
      <c r="B156" s="73" t="s">
        <v>106</v>
      </c>
      <c r="C156" s="33">
        <v>3103</v>
      </c>
    </row>
    <row r="157" spans="1:3" ht="15.75">
      <c r="A157" s="6"/>
      <c r="B157" s="70"/>
      <c r="C157" s="33"/>
    </row>
    <row r="158" spans="1:5" ht="15.75">
      <c r="A158" s="15" t="s">
        <v>165</v>
      </c>
      <c r="B158" s="67" t="s">
        <v>107</v>
      </c>
      <c r="C158" s="17">
        <f>SUM(C159,C249,C254,C259)</f>
        <v>3518476</v>
      </c>
      <c r="E158" s="122"/>
    </row>
    <row r="159" spans="1:3" ht="31.5">
      <c r="A159" s="62" t="s">
        <v>212</v>
      </c>
      <c r="B159" s="16" t="s">
        <v>108</v>
      </c>
      <c r="C159" s="17">
        <f>SUM(C160,C210,C237,C244)</f>
        <v>3562745</v>
      </c>
    </row>
    <row r="160" spans="1:3" ht="31.5">
      <c r="A160" s="5" t="s">
        <v>318</v>
      </c>
      <c r="B160" s="18" t="s">
        <v>109</v>
      </c>
      <c r="C160" s="19">
        <f>SUM(C161,C163,C165,C170,C175,C178,C181,C183,C185)</f>
        <v>1576633</v>
      </c>
    </row>
    <row r="161" spans="1:3" ht="15.75">
      <c r="A161" s="6" t="s">
        <v>351</v>
      </c>
      <c r="B161" s="58" t="s">
        <v>352</v>
      </c>
      <c r="C161" s="43">
        <f>C162</f>
        <v>16664</v>
      </c>
    </row>
    <row r="162" spans="1:3" ht="31.5">
      <c r="A162" s="6" t="s">
        <v>354</v>
      </c>
      <c r="B162" s="58" t="s">
        <v>353</v>
      </c>
      <c r="C162" s="43">
        <v>16664</v>
      </c>
    </row>
    <row r="163" spans="1:3" ht="47.25">
      <c r="A163" s="6" t="s">
        <v>384</v>
      </c>
      <c r="B163" s="58" t="s">
        <v>385</v>
      </c>
      <c r="C163" s="43">
        <f>C164</f>
        <v>4289</v>
      </c>
    </row>
    <row r="164" spans="1:3" ht="47.25">
      <c r="A164" s="6" t="s">
        <v>386</v>
      </c>
      <c r="B164" s="58" t="s">
        <v>387</v>
      </c>
      <c r="C164" s="43">
        <v>4289</v>
      </c>
    </row>
    <row r="165" spans="1:3" ht="31.5">
      <c r="A165" s="6" t="s">
        <v>357</v>
      </c>
      <c r="B165" s="58" t="s">
        <v>355</v>
      </c>
      <c r="C165" s="43">
        <f>C166</f>
        <v>30527</v>
      </c>
    </row>
    <row r="166" spans="1:3" ht="31.5" customHeight="1">
      <c r="A166" s="6" t="s">
        <v>358</v>
      </c>
      <c r="B166" s="58" t="s">
        <v>356</v>
      </c>
      <c r="C166" s="43">
        <f>C167+C168+C169</f>
        <v>30527</v>
      </c>
    </row>
    <row r="167" spans="1:3" ht="32.25" customHeight="1">
      <c r="A167" s="82" t="s">
        <v>381</v>
      </c>
      <c r="B167" s="58" t="s">
        <v>356</v>
      </c>
      <c r="C167" s="43">
        <v>12763</v>
      </c>
    </row>
    <row r="168" spans="1:3" ht="47.25">
      <c r="A168" s="82" t="s">
        <v>382</v>
      </c>
      <c r="B168" s="58" t="s">
        <v>356</v>
      </c>
      <c r="C168" s="43">
        <v>13147</v>
      </c>
    </row>
    <row r="169" spans="1:3" ht="31.5">
      <c r="A169" s="82" t="s">
        <v>388</v>
      </c>
      <c r="B169" s="58" t="s">
        <v>356</v>
      </c>
      <c r="C169" s="43">
        <v>4617</v>
      </c>
    </row>
    <row r="170" spans="1:3" ht="63">
      <c r="A170" s="6" t="s">
        <v>296</v>
      </c>
      <c r="B170" s="58" t="s">
        <v>110</v>
      </c>
      <c r="C170" s="43">
        <f>SUM(C171)</f>
        <v>578001</v>
      </c>
    </row>
    <row r="171" spans="1:3" ht="47.25">
      <c r="A171" s="6" t="s">
        <v>213</v>
      </c>
      <c r="B171" s="58" t="s">
        <v>111</v>
      </c>
      <c r="C171" s="43">
        <f>C172+C173+C174</f>
        <v>578001</v>
      </c>
    </row>
    <row r="172" spans="1:3" ht="63">
      <c r="A172" s="22" t="s">
        <v>383</v>
      </c>
      <c r="B172" s="58" t="s">
        <v>111</v>
      </c>
      <c r="C172" s="43">
        <v>559860</v>
      </c>
    </row>
    <row r="173" spans="1:3" ht="32.25" customHeight="1">
      <c r="A173" s="123" t="s">
        <v>327</v>
      </c>
      <c r="B173" s="58" t="s">
        <v>111</v>
      </c>
      <c r="C173" s="43">
        <v>3141</v>
      </c>
    </row>
    <row r="174" spans="1:3" ht="47.25">
      <c r="A174" s="135" t="s">
        <v>389</v>
      </c>
      <c r="B174" s="58" t="s">
        <v>111</v>
      </c>
      <c r="C174" s="43">
        <v>15000</v>
      </c>
    </row>
    <row r="175" spans="1:3" ht="96" customHeight="1">
      <c r="A175" s="128" t="s">
        <v>412</v>
      </c>
      <c r="B175" s="58" t="s">
        <v>359</v>
      </c>
      <c r="C175" s="43">
        <f>C176</f>
        <v>129336</v>
      </c>
    </row>
    <row r="176" spans="1:3" ht="96" customHeight="1">
      <c r="A176" s="128" t="s">
        <v>422</v>
      </c>
      <c r="B176" s="58" t="s">
        <v>360</v>
      </c>
      <c r="C176" s="43">
        <f>C177</f>
        <v>129336</v>
      </c>
    </row>
    <row r="177" spans="1:3" ht="96" customHeight="1">
      <c r="A177" s="127" t="s">
        <v>423</v>
      </c>
      <c r="B177" s="58" t="s">
        <v>361</v>
      </c>
      <c r="C177" s="43">
        <v>129336</v>
      </c>
    </row>
    <row r="178" spans="1:3" ht="81" customHeight="1">
      <c r="A178" s="127" t="s">
        <v>424</v>
      </c>
      <c r="B178" s="58" t="s">
        <v>362</v>
      </c>
      <c r="C178" s="43">
        <f>C179</f>
        <v>9445</v>
      </c>
    </row>
    <row r="179" spans="1:3" ht="81" customHeight="1">
      <c r="A179" s="127" t="s">
        <v>425</v>
      </c>
      <c r="B179" s="58" t="s">
        <v>363</v>
      </c>
      <c r="C179" s="43">
        <f>C180</f>
        <v>9445</v>
      </c>
    </row>
    <row r="180" spans="1:3" ht="66" customHeight="1">
      <c r="A180" s="127" t="s">
        <v>413</v>
      </c>
      <c r="B180" s="58" t="s">
        <v>364</v>
      </c>
      <c r="C180" s="43">
        <v>9445</v>
      </c>
    </row>
    <row r="181" spans="1:3" ht="31.5" customHeight="1">
      <c r="A181" s="59" t="s">
        <v>365</v>
      </c>
      <c r="B181" s="58" t="s">
        <v>366</v>
      </c>
      <c r="C181" s="43">
        <f>C182</f>
        <v>62868</v>
      </c>
    </row>
    <row r="182" spans="1:3" ht="31.5">
      <c r="A182" s="59" t="s">
        <v>368</v>
      </c>
      <c r="B182" s="58" t="s">
        <v>367</v>
      </c>
      <c r="C182" s="43">
        <v>62868</v>
      </c>
    </row>
    <row r="183" spans="1:3" ht="31.5">
      <c r="A183" s="59" t="s">
        <v>371</v>
      </c>
      <c r="B183" s="58" t="s">
        <v>369</v>
      </c>
      <c r="C183" s="43">
        <f>C184</f>
        <v>70617</v>
      </c>
    </row>
    <row r="184" spans="1:3" ht="31.5">
      <c r="A184" s="59" t="s">
        <v>372</v>
      </c>
      <c r="B184" s="58" t="s">
        <v>370</v>
      </c>
      <c r="C184" s="43">
        <v>70617</v>
      </c>
    </row>
    <row r="185" spans="1:3" ht="15.75">
      <c r="A185" s="59" t="s">
        <v>201</v>
      </c>
      <c r="B185" s="58" t="s">
        <v>112</v>
      </c>
      <c r="C185" s="43">
        <f>SUM(C186)</f>
        <v>674886</v>
      </c>
    </row>
    <row r="186" spans="1:3" ht="15.75">
      <c r="A186" s="59" t="s">
        <v>166</v>
      </c>
      <c r="B186" s="58" t="s">
        <v>113</v>
      </c>
      <c r="C186" s="43">
        <f>SUM(C187:C208)</f>
        <v>674886</v>
      </c>
    </row>
    <row r="187" spans="1:3" ht="94.5">
      <c r="A187" s="64" t="s">
        <v>283</v>
      </c>
      <c r="B187" s="58" t="s">
        <v>113</v>
      </c>
      <c r="C187" s="43">
        <v>4</v>
      </c>
    </row>
    <row r="188" spans="1:3" ht="94.5" customHeight="1">
      <c r="A188" s="23" t="s">
        <v>419</v>
      </c>
      <c r="B188" s="27" t="s">
        <v>113</v>
      </c>
      <c r="C188" s="43">
        <v>4294</v>
      </c>
    </row>
    <row r="189" spans="1:3" ht="47.25">
      <c r="A189" s="82" t="s">
        <v>284</v>
      </c>
      <c r="B189" s="27" t="s">
        <v>113</v>
      </c>
      <c r="C189" s="43">
        <v>18884</v>
      </c>
    </row>
    <row r="190" spans="1:3" ht="32.25" customHeight="1">
      <c r="A190" s="22" t="s">
        <v>285</v>
      </c>
      <c r="B190" s="20" t="s">
        <v>113</v>
      </c>
      <c r="C190" s="21">
        <v>317</v>
      </c>
    </row>
    <row r="191" spans="1:3" ht="49.5" customHeight="1">
      <c r="A191" s="22" t="s">
        <v>286</v>
      </c>
      <c r="B191" s="20" t="s">
        <v>113</v>
      </c>
      <c r="C191" s="21">
        <v>58735</v>
      </c>
    </row>
    <row r="192" spans="1:3" ht="32.25" customHeight="1">
      <c r="A192" s="23" t="s">
        <v>287</v>
      </c>
      <c r="B192" s="20" t="s">
        <v>113</v>
      </c>
      <c r="C192" s="21">
        <v>0</v>
      </c>
    </row>
    <row r="193" spans="1:3" ht="66" customHeight="1">
      <c r="A193" s="23" t="s">
        <v>288</v>
      </c>
      <c r="B193" s="20" t="s">
        <v>113</v>
      </c>
      <c r="C193" s="21">
        <v>947</v>
      </c>
    </row>
    <row r="194" spans="1:3" ht="32.25" customHeight="1">
      <c r="A194" s="22" t="s">
        <v>289</v>
      </c>
      <c r="B194" s="20" t="s">
        <v>113</v>
      </c>
      <c r="C194" s="21">
        <v>815</v>
      </c>
    </row>
    <row r="195" spans="1:3" ht="63">
      <c r="A195" s="22" t="s">
        <v>290</v>
      </c>
      <c r="B195" s="20" t="s">
        <v>113</v>
      </c>
      <c r="C195" s="21">
        <v>24974</v>
      </c>
    </row>
    <row r="196" spans="1:3" ht="31.5">
      <c r="A196" s="110" t="s">
        <v>301</v>
      </c>
      <c r="B196" s="20" t="s">
        <v>113</v>
      </c>
      <c r="C196" s="21">
        <v>60690</v>
      </c>
    </row>
    <row r="197" spans="1:3" ht="15.75">
      <c r="A197" s="110" t="s">
        <v>302</v>
      </c>
      <c r="B197" s="20" t="s">
        <v>113</v>
      </c>
      <c r="C197" s="21">
        <v>55017</v>
      </c>
    </row>
    <row r="198" spans="1:3" ht="63">
      <c r="A198" s="110" t="s">
        <v>303</v>
      </c>
      <c r="B198" s="20" t="s">
        <v>113</v>
      </c>
      <c r="C198" s="21">
        <v>9400</v>
      </c>
    </row>
    <row r="199" spans="1:3" ht="33" customHeight="1">
      <c r="A199" s="120" t="s">
        <v>420</v>
      </c>
      <c r="B199" s="20" t="s">
        <v>113</v>
      </c>
      <c r="C199" s="21">
        <v>291405</v>
      </c>
    </row>
    <row r="200" spans="1:3" ht="63">
      <c r="A200" s="110" t="s">
        <v>304</v>
      </c>
      <c r="B200" s="20" t="s">
        <v>113</v>
      </c>
      <c r="C200" s="21">
        <v>318</v>
      </c>
    </row>
    <row r="201" spans="1:3" ht="78.75">
      <c r="A201" s="111" t="s">
        <v>309</v>
      </c>
      <c r="B201" s="20" t="s">
        <v>113</v>
      </c>
      <c r="C201" s="21">
        <v>96849</v>
      </c>
    </row>
    <row r="202" spans="1:3" ht="96" customHeight="1">
      <c r="A202" s="120" t="s">
        <v>317</v>
      </c>
      <c r="B202" s="73" t="s">
        <v>113</v>
      </c>
      <c r="C202" s="21">
        <v>36377</v>
      </c>
    </row>
    <row r="203" spans="1:3" ht="32.25" customHeight="1">
      <c r="A203" s="123" t="s">
        <v>327</v>
      </c>
      <c r="B203" s="73" t="s">
        <v>113</v>
      </c>
      <c r="C203" s="21">
        <v>2544</v>
      </c>
    </row>
    <row r="204" spans="1:3" ht="32.25" customHeight="1">
      <c r="A204" s="123" t="s">
        <v>328</v>
      </c>
      <c r="B204" s="73" t="s">
        <v>113</v>
      </c>
      <c r="C204" s="21">
        <v>1220</v>
      </c>
    </row>
    <row r="205" spans="1:3" ht="31.5">
      <c r="A205" s="123" t="s">
        <v>329</v>
      </c>
      <c r="B205" s="73" t="s">
        <v>113</v>
      </c>
      <c r="C205" s="21">
        <v>5572</v>
      </c>
    </row>
    <row r="206" spans="1:3" ht="63">
      <c r="A206" s="123" t="s">
        <v>330</v>
      </c>
      <c r="B206" s="73" t="s">
        <v>113</v>
      </c>
      <c r="C206" s="21">
        <v>4978</v>
      </c>
    </row>
    <row r="207" spans="1:3" ht="47.25">
      <c r="A207" s="123" t="s">
        <v>331</v>
      </c>
      <c r="B207" s="73" t="s">
        <v>113</v>
      </c>
      <c r="C207" s="21">
        <v>392</v>
      </c>
    </row>
    <row r="208" spans="1:3" ht="63">
      <c r="A208" s="123" t="s">
        <v>344</v>
      </c>
      <c r="B208" s="73" t="s">
        <v>113</v>
      </c>
      <c r="C208" s="21">
        <v>1154</v>
      </c>
    </row>
    <row r="209" spans="1:3" ht="15.75">
      <c r="A209" s="121"/>
      <c r="B209" s="20"/>
      <c r="C209" s="21"/>
    </row>
    <row r="210" spans="1:3" ht="31.5">
      <c r="A210" s="45" t="s">
        <v>167</v>
      </c>
      <c r="B210" s="97" t="s">
        <v>114</v>
      </c>
      <c r="C210" s="98">
        <f>SUM(C211,C213,C215,C217,C227,C229,C231,C233)</f>
        <v>1983774</v>
      </c>
    </row>
    <row r="211" spans="1:3" ht="47.25">
      <c r="A211" s="11" t="s">
        <v>336</v>
      </c>
      <c r="B211" s="124" t="s">
        <v>337</v>
      </c>
      <c r="C211" s="100">
        <f>C212</f>
        <v>145</v>
      </c>
    </row>
    <row r="212" spans="1:3" ht="49.5" customHeight="1">
      <c r="A212" s="11" t="s">
        <v>338</v>
      </c>
      <c r="B212" s="50" t="s">
        <v>339</v>
      </c>
      <c r="C212" s="100">
        <v>145</v>
      </c>
    </row>
    <row r="213" spans="1:3" ht="32.25" customHeight="1">
      <c r="A213" s="11" t="s">
        <v>202</v>
      </c>
      <c r="B213" s="25" t="s">
        <v>115</v>
      </c>
      <c r="C213" s="24">
        <f>SUM(C214)</f>
        <v>30538</v>
      </c>
    </row>
    <row r="214" spans="1:3" ht="31.5">
      <c r="A214" s="40" t="s">
        <v>168</v>
      </c>
      <c r="B214" s="50" t="s">
        <v>116</v>
      </c>
      <c r="C214" s="24">
        <v>30538</v>
      </c>
    </row>
    <row r="215" spans="1:3" ht="47.25">
      <c r="A215" s="4" t="s">
        <v>203</v>
      </c>
      <c r="B215" s="25" t="s">
        <v>117</v>
      </c>
      <c r="C215" s="28">
        <f>SUM(C216)</f>
        <v>246086</v>
      </c>
    </row>
    <row r="216" spans="1:3" ht="47.25">
      <c r="A216" s="3" t="s">
        <v>169</v>
      </c>
      <c r="B216" s="25" t="s">
        <v>118</v>
      </c>
      <c r="C216" s="24">
        <v>246086</v>
      </c>
    </row>
    <row r="217" spans="1:3" ht="31.5">
      <c r="A217" s="3" t="s">
        <v>204</v>
      </c>
      <c r="B217" s="25" t="s">
        <v>119</v>
      </c>
      <c r="C217" s="28">
        <f>SUM(C218)</f>
        <v>55241</v>
      </c>
    </row>
    <row r="218" spans="1:3" ht="31.5">
      <c r="A218" s="36" t="s">
        <v>170</v>
      </c>
      <c r="B218" s="37" t="s">
        <v>120</v>
      </c>
      <c r="C218" s="26">
        <f>SUM(C219:C226)</f>
        <v>55241</v>
      </c>
    </row>
    <row r="219" spans="1:3" ht="49.5" customHeight="1">
      <c r="A219" s="22" t="s">
        <v>308</v>
      </c>
      <c r="B219" s="27" t="s">
        <v>120</v>
      </c>
      <c r="C219" s="26">
        <v>976</v>
      </c>
    </row>
    <row r="220" spans="1:3" ht="32.25" customHeight="1">
      <c r="A220" s="22" t="s">
        <v>300</v>
      </c>
      <c r="B220" s="27" t="s">
        <v>120</v>
      </c>
      <c r="C220" s="26">
        <v>7324</v>
      </c>
    </row>
    <row r="221" spans="1:3" ht="31.5">
      <c r="A221" s="22" t="s">
        <v>209</v>
      </c>
      <c r="B221" s="27" t="s">
        <v>120</v>
      </c>
      <c r="C221" s="26">
        <v>4506</v>
      </c>
    </row>
    <row r="222" spans="1:3" ht="66" customHeight="1">
      <c r="A222" s="22" t="s">
        <v>210</v>
      </c>
      <c r="B222" s="27" t="s">
        <v>120</v>
      </c>
      <c r="C222" s="26">
        <v>15</v>
      </c>
    </row>
    <row r="223" spans="1:3" ht="47.25">
      <c r="A223" s="22" t="s">
        <v>416</v>
      </c>
      <c r="B223" s="27" t="s">
        <v>120</v>
      </c>
      <c r="C223" s="26">
        <v>14918</v>
      </c>
    </row>
    <row r="224" spans="1:3" ht="47.25">
      <c r="A224" s="22" t="s">
        <v>171</v>
      </c>
      <c r="B224" s="27" t="s">
        <v>120</v>
      </c>
      <c r="C224" s="26">
        <v>26367</v>
      </c>
    </row>
    <row r="225" spans="1:3" ht="31.5">
      <c r="A225" s="22" t="s">
        <v>291</v>
      </c>
      <c r="B225" s="27" t="s">
        <v>120</v>
      </c>
      <c r="C225" s="26">
        <v>150</v>
      </c>
    </row>
    <row r="226" spans="1:3" ht="31.5">
      <c r="A226" s="30" t="s">
        <v>143</v>
      </c>
      <c r="B226" s="27" t="s">
        <v>120</v>
      </c>
      <c r="C226" s="26">
        <v>985</v>
      </c>
    </row>
    <row r="227" spans="1:3" ht="66" customHeight="1">
      <c r="A227" s="36" t="s">
        <v>417</v>
      </c>
      <c r="B227" s="27" t="s">
        <v>121</v>
      </c>
      <c r="C227" s="28">
        <f>SUM(C228)</f>
        <v>45765</v>
      </c>
    </row>
    <row r="228" spans="1:3" ht="66" customHeight="1">
      <c r="A228" s="36" t="s">
        <v>426</v>
      </c>
      <c r="B228" s="37" t="s">
        <v>122</v>
      </c>
      <c r="C228" s="26">
        <v>45765</v>
      </c>
    </row>
    <row r="229" spans="1:3" ht="78.75">
      <c r="A229" s="3" t="s">
        <v>205</v>
      </c>
      <c r="B229" s="27" t="s">
        <v>123</v>
      </c>
      <c r="C229" s="28">
        <f>SUM(C230)</f>
        <v>56012</v>
      </c>
    </row>
    <row r="230" spans="1:3" ht="66" customHeight="1">
      <c r="A230" s="36" t="s">
        <v>172</v>
      </c>
      <c r="B230" s="37" t="s">
        <v>124</v>
      </c>
      <c r="C230" s="26">
        <v>56012</v>
      </c>
    </row>
    <row r="231" spans="1:3" ht="66" customHeight="1">
      <c r="A231" s="59" t="s">
        <v>334</v>
      </c>
      <c r="B231" s="27" t="s">
        <v>333</v>
      </c>
      <c r="C231" s="43">
        <f>C232</f>
        <v>17690</v>
      </c>
    </row>
    <row r="232" spans="1:3" ht="63">
      <c r="A232" s="59" t="s">
        <v>335</v>
      </c>
      <c r="B232" s="37" t="s">
        <v>332</v>
      </c>
      <c r="C232" s="43">
        <v>17690</v>
      </c>
    </row>
    <row r="233" spans="1:3" ht="15.75">
      <c r="A233" s="4" t="s">
        <v>206</v>
      </c>
      <c r="B233" s="27" t="s">
        <v>125</v>
      </c>
      <c r="C233" s="28">
        <f>SUM(C234)</f>
        <v>1532297</v>
      </c>
    </row>
    <row r="234" spans="1:3" ht="15.75">
      <c r="A234" s="36" t="s">
        <v>173</v>
      </c>
      <c r="B234" s="37" t="s">
        <v>126</v>
      </c>
      <c r="C234" s="26">
        <f>SUM(C235:C235)</f>
        <v>1532297</v>
      </c>
    </row>
    <row r="235" spans="1:3" ht="31.5" customHeight="1">
      <c r="A235" s="82" t="s">
        <v>348</v>
      </c>
      <c r="B235" s="27" t="s">
        <v>126</v>
      </c>
      <c r="C235" s="26">
        <v>1532297</v>
      </c>
    </row>
    <row r="236" spans="1:3" ht="15.75">
      <c r="A236" s="3"/>
      <c r="B236" s="27"/>
      <c r="C236" s="26"/>
    </row>
    <row r="237" spans="1:3" ht="15.75">
      <c r="A237" s="45" t="s">
        <v>174</v>
      </c>
      <c r="B237" s="42" t="s">
        <v>127</v>
      </c>
      <c r="C237" s="65">
        <f>SUM(C238,C240)</f>
        <v>172</v>
      </c>
    </row>
    <row r="238" spans="1:3" ht="63">
      <c r="A238" s="3" t="s">
        <v>347</v>
      </c>
      <c r="B238" s="27" t="s">
        <v>128</v>
      </c>
      <c r="C238" s="28">
        <f>SUM(C239)</f>
        <v>144</v>
      </c>
    </row>
    <row r="239" spans="1:3" ht="47.25">
      <c r="A239" s="11" t="s">
        <v>176</v>
      </c>
      <c r="B239" s="31" t="s">
        <v>349</v>
      </c>
      <c r="C239" s="24">
        <v>144</v>
      </c>
    </row>
    <row r="240" spans="1:3" ht="15.75">
      <c r="A240" s="11" t="s">
        <v>340</v>
      </c>
      <c r="B240" s="27" t="s">
        <v>342</v>
      </c>
      <c r="C240" s="24">
        <f>C241</f>
        <v>28</v>
      </c>
    </row>
    <row r="241" spans="1:3" ht="32.25" customHeight="1">
      <c r="A241" s="11" t="s">
        <v>341</v>
      </c>
      <c r="B241" s="31" t="s">
        <v>350</v>
      </c>
      <c r="C241" s="24">
        <f>C242</f>
        <v>28</v>
      </c>
    </row>
    <row r="242" spans="1:3" ht="47.25">
      <c r="A242" s="82" t="s">
        <v>343</v>
      </c>
      <c r="B242" s="31" t="s">
        <v>350</v>
      </c>
      <c r="C242" s="24">
        <v>28</v>
      </c>
    </row>
    <row r="243" spans="1:3" ht="15.75">
      <c r="A243" s="3"/>
      <c r="B243" s="27"/>
      <c r="C243" s="26"/>
    </row>
    <row r="244" spans="1:3" ht="31.5">
      <c r="A244" s="45" t="s">
        <v>214</v>
      </c>
      <c r="B244" s="42" t="s">
        <v>129</v>
      </c>
      <c r="C244" s="65">
        <f>SUM(C245)</f>
        <v>2166</v>
      </c>
    </row>
    <row r="245" spans="1:3" ht="31.5" customHeight="1">
      <c r="A245" s="38" t="s">
        <v>414</v>
      </c>
      <c r="B245" s="49" t="s">
        <v>130</v>
      </c>
      <c r="C245" s="26">
        <f>SUM(C246)</f>
        <v>2166</v>
      </c>
    </row>
    <row r="246" spans="1:3" ht="31.5">
      <c r="A246" s="4" t="s">
        <v>177</v>
      </c>
      <c r="B246" s="20" t="s">
        <v>131</v>
      </c>
      <c r="C246" s="21">
        <f>SUM(C247)</f>
        <v>2166</v>
      </c>
    </row>
    <row r="247" spans="1:3" ht="63">
      <c r="A247" s="22" t="s">
        <v>178</v>
      </c>
      <c r="B247" s="20" t="s">
        <v>131</v>
      </c>
      <c r="C247" s="29">
        <v>2166</v>
      </c>
    </row>
    <row r="248" spans="1:3" ht="15.75">
      <c r="A248" s="112"/>
      <c r="B248" s="114"/>
      <c r="C248" s="29"/>
    </row>
    <row r="249" spans="1:3" ht="31.5">
      <c r="A249" s="130" t="s">
        <v>375</v>
      </c>
      <c r="B249" s="119" t="s">
        <v>379</v>
      </c>
      <c r="C249" s="133">
        <f>C250</f>
        <v>800</v>
      </c>
    </row>
    <row r="250" spans="1:3" ht="31.5">
      <c r="A250" s="131" t="s">
        <v>373</v>
      </c>
      <c r="B250" s="116" t="s">
        <v>380</v>
      </c>
      <c r="C250" s="29">
        <f>C251</f>
        <v>800</v>
      </c>
    </row>
    <row r="251" spans="1:3" ht="31.5">
      <c r="A251" s="131" t="s">
        <v>374</v>
      </c>
      <c r="B251" s="116" t="s">
        <v>376</v>
      </c>
      <c r="C251" s="29">
        <f>C252</f>
        <v>800</v>
      </c>
    </row>
    <row r="252" spans="1:3" ht="32.25" customHeight="1">
      <c r="A252" s="134" t="s">
        <v>399</v>
      </c>
      <c r="B252" s="116" t="s">
        <v>376</v>
      </c>
      <c r="C252" s="29">
        <v>800</v>
      </c>
    </row>
    <row r="253" spans="1:3" ht="15.75">
      <c r="A253" s="129"/>
      <c r="B253" s="132"/>
      <c r="C253" s="29"/>
    </row>
    <row r="254" spans="1:3" ht="78.75">
      <c r="A254" s="117" t="s">
        <v>307</v>
      </c>
      <c r="B254" s="119" t="s">
        <v>306</v>
      </c>
      <c r="C254" s="98">
        <f>C255</f>
        <v>715</v>
      </c>
    </row>
    <row r="255" spans="1:3" ht="32.25" customHeight="1">
      <c r="A255" s="118" t="s">
        <v>415</v>
      </c>
      <c r="B255" s="116" t="s">
        <v>326</v>
      </c>
      <c r="C255" s="100">
        <f>C256</f>
        <v>715</v>
      </c>
    </row>
    <row r="256" spans="1:3" ht="31.5">
      <c r="A256" s="118" t="s">
        <v>319</v>
      </c>
      <c r="B256" s="116" t="s">
        <v>321</v>
      </c>
      <c r="C256" s="57">
        <f>SUM(C257)</f>
        <v>715</v>
      </c>
    </row>
    <row r="257" spans="1:3" ht="31.5">
      <c r="A257" s="118" t="s">
        <v>305</v>
      </c>
      <c r="B257" s="116" t="s">
        <v>320</v>
      </c>
      <c r="C257" s="29">
        <v>715</v>
      </c>
    </row>
    <row r="258" spans="1:3" ht="15.75">
      <c r="A258" s="113"/>
      <c r="B258" s="115"/>
      <c r="C258" s="47"/>
    </row>
    <row r="259" spans="1:3" ht="32.25" customHeight="1">
      <c r="A259" s="45" t="s">
        <v>164</v>
      </c>
      <c r="B259" s="42" t="s">
        <v>132</v>
      </c>
      <c r="C259" s="47">
        <f>SUM(C260)</f>
        <v>-45784</v>
      </c>
    </row>
    <row r="260" spans="1:3" ht="47.25">
      <c r="A260" s="11" t="s">
        <v>179</v>
      </c>
      <c r="B260" s="31" t="s">
        <v>133</v>
      </c>
      <c r="C260" s="48">
        <v>-45784</v>
      </c>
    </row>
    <row r="261" spans="1:3" ht="15.75">
      <c r="A261" s="104"/>
      <c r="B261" s="105"/>
      <c r="C261" s="106"/>
    </row>
    <row r="262" spans="1:3" ht="15.75">
      <c r="A262" s="109" t="s">
        <v>175</v>
      </c>
      <c r="B262" s="107"/>
      <c r="C262" s="108">
        <f>SUM(C12,C158)</f>
        <v>7986444</v>
      </c>
    </row>
    <row r="263" spans="1:3" ht="49.5" customHeight="1">
      <c r="A263" s="138" t="s">
        <v>429</v>
      </c>
      <c r="B263" s="138"/>
      <c r="C263" s="138"/>
    </row>
  </sheetData>
  <sheetProtection/>
  <mergeCells count="6">
    <mergeCell ref="A263:C263"/>
    <mergeCell ref="A8:C8"/>
    <mergeCell ref="B1:C1"/>
    <mergeCell ref="B3:C3"/>
    <mergeCell ref="B4:C4"/>
    <mergeCell ref="A7:C7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2014-05-23T10:52:40Z</cp:lastPrinted>
  <dcterms:created xsi:type="dcterms:W3CDTF">2001-10-29T11:15:23Z</dcterms:created>
  <dcterms:modified xsi:type="dcterms:W3CDTF">2014-05-23T10:55:30Z</dcterms:modified>
  <cp:category/>
  <cp:version/>
  <cp:contentType/>
  <cp:contentStatus/>
</cp:coreProperties>
</file>